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harts/chart2.xml" ContentType="application/vnd.openxmlformats-officedocument.drawingml.chart+xml"/>
  <Override PartName="/xl/styles.xml" ContentType="application/vnd.openxmlformats-officedocument.spreadsheetml.styles+xml"/>
  <Override PartName="/xl/theme/theme1.xml" ContentType="application/vnd.openxmlformats-officedocument.theme+xml"/>
  <Override PartName="/xl/charts/chart1.xml" ContentType="application/vnd.openxmlformats-officedocument.drawingml.char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trlProps/ctrlProp5.xml" ContentType="application/vnd.ms-excel.controlproperties+xml"/>
  <Override PartName="/xl/ctrlProps/ctrlProp1.xml" ContentType="application/vnd.ms-excel.controlproperties+xml"/>
  <Override PartName="/xl/calcChain.xml" ContentType="application/vnd.openxmlformats-officedocument.spreadsheetml.calcChain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7927"/>
  <workbookPr defaultThemeVersion="124226"/>
  <bookViews>
    <workbookView xWindow="0" yWindow="0" windowWidth="15600" windowHeight="7755" tabRatio="751" xr2:uid="{00000000-000D-0000-FFFF-FFFF00000000}"/>
  </bookViews>
  <sheets>
    <sheet name="Sheet1" sheetId="7" r:id="rId1"/>
  </sheets>
  <definedNames>
    <definedName name="ف686">#REF!</definedName>
  </definedNames>
  <calcPr calcId="171026"/>
</workbook>
</file>

<file path=xl/calcChain.xml><?xml version="1.0" encoding="utf-8"?>
<calcChain xmlns="http://schemas.openxmlformats.org/spreadsheetml/2006/main">
  <c r="F18" i="7" l="1"/>
  <c r="F19" i="7"/>
  <c r="F20" i="7"/>
  <c r="D98" i="7"/>
  <c r="G130" i="7"/>
  <c r="G131" i="7"/>
  <c r="G132" i="7"/>
  <c r="G133" i="7"/>
  <c r="G134" i="7"/>
  <c r="G135" i="7"/>
  <c r="G129" i="7"/>
  <c r="F227" i="7"/>
  <c r="G114" i="7"/>
  <c r="G115" i="7"/>
  <c r="G116" i="7"/>
  <c r="G117" i="7"/>
  <c r="G118" i="7"/>
  <c r="G119" i="7"/>
  <c r="G120" i="7"/>
  <c r="G113" i="7"/>
  <c r="G162" i="7"/>
  <c r="G161" i="7"/>
  <c r="F25" i="7"/>
  <c r="D183" i="7"/>
  <c r="D244" i="7"/>
  <c r="D251" i="7"/>
  <c r="D218" i="7"/>
  <c r="D219" i="7"/>
  <c r="D220" i="7"/>
  <c r="D221" i="7"/>
  <c r="D222" i="7"/>
  <c r="D223" i="7"/>
  <c r="D224" i="7"/>
  <c r="D225" i="7"/>
  <c r="D226" i="7"/>
  <c r="D227" i="7"/>
  <c r="D228" i="7"/>
  <c r="F218" i="7"/>
  <c r="F219" i="7"/>
  <c r="F220" i="7"/>
  <c r="F221" i="7"/>
  <c r="F222" i="7"/>
  <c r="F223" i="7"/>
  <c r="F224" i="7"/>
  <c r="F225" i="7"/>
  <c r="F226" i="7"/>
  <c r="E187" i="7"/>
  <c r="E233" i="7"/>
  <c r="F187" i="7"/>
  <c r="F233" i="7"/>
  <c r="G187" i="7"/>
  <c r="G233" i="7"/>
  <c r="H187" i="7"/>
  <c r="H233" i="7"/>
  <c r="E195" i="7"/>
  <c r="E197" i="7"/>
  <c r="E205" i="7"/>
  <c r="F195" i="7"/>
  <c r="F197" i="7"/>
  <c r="F205" i="7"/>
  <c r="G195" i="7"/>
  <c r="G197" i="7"/>
  <c r="G205" i="7"/>
  <c r="H195" i="7"/>
  <c r="H197" i="7"/>
  <c r="H205" i="7"/>
  <c r="D195" i="7"/>
  <c r="D197" i="7"/>
  <c r="D205" i="7"/>
  <c r="E104" i="7"/>
  <c r="E106" i="7"/>
  <c r="F104" i="7"/>
  <c r="G104" i="7"/>
  <c r="F228" i="7"/>
  <c r="H188" i="7"/>
  <c r="H206" i="7"/>
  <c r="G188" i="7"/>
  <c r="G206" i="7"/>
  <c r="F188" i="7"/>
  <c r="F206" i="7"/>
  <c r="E188" i="7"/>
  <c r="E206" i="7"/>
  <c r="G160" i="7"/>
  <c r="G159" i="7"/>
  <c r="G163" i="7"/>
  <c r="D180" i="7"/>
  <c r="G136" i="7"/>
  <c r="G170" i="7"/>
  <c r="G121" i="7"/>
  <c r="D178" i="7"/>
  <c r="H103" i="7"/>
  <c r="F79" i="7"/>
  <c r="D102" i="7"/>
  <c r="F67" i="7"/>
  <c r="D153" i="7"/>
  <c r="G153" i="7"/>
  <c r="F53" i="7"/>
  <c r="D101" i="7"/>
  <c r="D142" i="7"/>
  <c r="G142" i="7"/>
  <c r="F41" i="7"/>
  <c r="D99" i="7"/>
  <c r="H99" i="7"/>
  <c r="E232" i="7"/>
  <c r="F232" i="7"/>
  <c r="G232" i="7"/>
  <c r="H232" i="7"/>
  <c r="D144" i="7"/>
  <c r="G144" i="7"/>
  <c r="D100" i="7"/>
  <c r="H100" i="7"/>
  <c r="D152" i="7"/>
  <c r="G152" i="7"/>
  <c r="G154" i="7"/>
  <c r="D181" i="7"/>
  <c r="F87" i="7"/>
  <c r="F89" i="7"/>
  <c r="F92" i="7"/>
  <c r="D136" i="7"/>
  <c r="F190" i="7"/>
  <c r="H190" i="7"/>
  <c r="D105" i="7"/>
  <c r="G169" i="7"/>
  <c r="G105" i="7"/>
  <c r="G106" i="7"/>
  <c r="F105" i="7"/>
  <c r="F106" i="7"/>
  <c r="H102" i="7"/>
  <c r="D141" i="7"/>
  <c r="G229" i="7"/>
  <c r="E229" i="7"/>
  <c r="H234" i="7"/>
  <c r="H207" i="7"/>
  <c r="H209" i="7"/>
  <c r="I239" i="7"/>
  <c r="E207" i="7"/>
  <c r="E209" i="7"/>
  <c r="F239" i="7"/>
  <c r="E234" i="7"/>
  <c r="G207" i="7"/>
  <c r="G209" i="7"/>
  <c r="H239" i="7"/>
  <c r="G234" i="7"/>
  <c r="F207" i="7"/>
  <c r="F209" i="7"/>
  <c r="G239" i="7"/>
  <c r="F234" i="7"/>
  <c r="G190" i="7"/>
  <c r="E190" i="7"/>
  <c r="D179" i="7"/>
  <c r="H101" i="7"/>
  <c r="D104" i="7"/>
  <c r="D143" i="7"/>
  <c r="G143" i="7"/>
  <c r="G168" i="7"/>
  <c r="G171" i="7"/>
  <c r="D106" i="7"/>
  <c r="G249" i="7"/>
  <c r="G251" i="7"/>
  <c r="H249" i="7"/>
  <c r="H251" i="7"/>
  <c r="I249" i="7"/>
  <c r="I251" i="7"/>
  <c r="D145" i="7"/>
  <c r="G145" i="7"/>
  <c r="G141" i="7"/>
  <c r="D184" i="7"/>
  <c r="G172" i="7"/>
  <c r="F249" i="7"/>
  <c r="F251" i="7"/>
  <c r="G146" i="7"/>
  <c r="D182" i="7"/>
  <c r="E240" i="7"/>
  <c r="F240" i="7"/>
  <c r="D187" i="7"/>
  <c r="D232" i="7"/>
  <c r="D188" i="7"/>
  <c r="D233" i="7"/>
  <c r="D234" i="7"/>
  <c r="D190" i="7"/>
  <c r="D206" i="7"/>
  <c r="D207" i="7"/>
  <c r="D209" i="7"/>
  <c r="E239" i="7"/>
  <c r="G240" i="7"/>
  <c r="F244" i="7"/>
  <c r="F252" i="7"/>
  <c r="E249" i="7"/>
  <c r="E251" i="7"/>
  <c r="E244" i="7"/>
  <c r="H240" i="7"/>
  <c r="G244" i="7"/>
  <c r="G252" i="7"/>
  <c r="I240" i="7"/>
  <c r="I244" i="7"/>
  <c r="I252" i="7"/>
  <c r="H244" i="7"/>
  <c r="H252" i="7"/>
  <c r="E252" i="7"/>
  <c r="E253" i="7"/>
  <c r="F253" i="7"/>
  <c r="G253" i="7"/>
  <c r="H253" i="7"/>
  <c r="I253" i="7"/>
</calcChain>
</file>

<file path=xl/sharedStrings.xml><?xml version="1.0" encoding="utf-8"?>
<sst xmlns="http://schemas.openxmlformats.org/spreadsheetml/2006/main" count="271" uniqueCount="206">
  <si>
    <t>رديف</t>
  </si>
  <si>
    <t>(ارقام: هزار ريال)</t>
  </si>
  <si>
    <t>واحد</t>
  </si>
  <si>
    <t>شرح محصول</t>
  </si>
  <si>
    <t>سال 1</t>
  </si>
  <si>
    <t>سال 2</t>
  </si>
  <si>
    <t>سال 3</t>
  </si>
  <si>
    <t>شرح</t>
  </si>
  <si>
    <t>جمع كل</t>
  </si>
  <si>
    <t>ماشين آلات و تجهيزات</t>
  </si>
  <si>
    <t>نام ماشين آلات و تجهيزات</t>
  </si>
  <si>
    <t>تعداد</t>
  </si>
  <si>
    <t>جمع</t>
  </si>
  <si>
    <t>برآورد هزينه هاي مربوطه به اثاثيه اداري، قفسه هاي انبار، تاسيسات ايمني و غيره</t>
  </si>
  <si>
    <t>شـــرح</t>
  </si>
  <si>
    <t>هزينه واحد به ريال</t>
  </si>
  <si>
    <t>هزينه كل (هزارريال)</t>
  </si>
  <si>
    <t>6-10) هزينه قبل از بهره برداري:</t>
  </si>
  <si>
    <t>شرح هزينه</t>
  </si>
  <si>
    <t>مبلغ (هزارريال)</t>
  </si>
  <si>
    <t>7- بررسي مالي طرح:</t>
  </si>
  <si>
    <t>7-1) سرمايه در گردش:</t>
  </si>
  <si>
    <t>توضيحات</t>
  </si>
  <si>
    <t>براي مدت</t>
  </si>
  <si>
    <t>ماه</t>
  </si>
  <si>
    <t>مواد اوليه</t>
  </si>
  <si>
    <t>كالاي ساخته شده</t>
  </si>
  <si>
    <t>مطالبات</t>
  </si>
  <si>
    <t>تنخواه گردان</t>
  </si>
  <si>
    <t>جمع سرمايه در گردش</t>
  </si>
  <si>
    <t>6-2) جدول سرمايه گذاري طرح:</t>
  </si>
  <si>
    <t>منابع مالي شركت</t>
  </si>
  <si>
    <t>انجام شده</t>
  </si>
  <si>
    <t>باقيمانده</t>
  </si>
  <si>
    <t>ماشين آلات</t>
  </si>
  <si>
    <t>هـ.ق.ب</t>
  </si>
  <si>
    <t>جمع سرمايه ثابت</t>
  </si>
  <si>
    <t>سرمايه در گردش سال اول (از قسمت بررسي مالي طرح)</t>
  </si>
  <si>
    <t>قيمت واحد به ريال</t>
  </si>
  <si>
    <t>ميزان مصرف در سال</t>
  </si>
  <si>
    <t>محل تامين</t>
  </si>
  <si>
    <t>داخلي</t>
  </si>
  <si>
    <t>خارجي</t>
  </si>
  <si>
    <t>7-4) هزينه پرسنلي:</t>
  </si>
  <si>
    <t>پرسنل مورد نياز و برآورد هزينه ساليانه بشرح جدول زير:</t>
  </si>
  <si>
    <t>شــــرح</t>
  </si>
  <si>
    <t>تعداد (نفر)</t>
  </si>
  <si>
    <t>متوسط حقوق ماهيانه بريال</t>
  </si>
  <si>
    <t>جـــمـــع</t>
  </si>
  <si>
    <t>7-5) هزينه استهلاك:</t>
  </si>
  <si>
    <t>مبلغ سرمايه گذاري (هزارريال)</t>
  </si>
  <si>
    <t>متوسط عمر مفيد (سال)</t>
  </si>
  <si>
    <t>ضريب استهلاك</t>
  </si>
  <si>
    <t>مبلغ هزينه به هزارريال</t>
  </si>
  <si>
    <t>اثاثيه اداري</t>
  </si>
  <si>
    <t>6-6) هزينه تعميرات و نگهداري:</t>
  </si>
  <si>
    <t>درصد هزينه تعميرات و نگهداري ساليانه</t>
  </si>
  <si>
    <t>مبلغ هزينه به هزار ريال</t>
  </si>
  <si>
    <t>ماشين آلات اصلي</t>
  </si>
  <si>
    <t>6-7) برآورد مصرف و هزينه انرژي و سوخت ساليانه:</t>
  </si>
  <si>
    <t>مصرف ساليانه</t>
  </si>
  <si>
    <t>واحد مصرف</t>
  </si>
  <si>
    <t>واحد هزينه به ريال</t>
  </si>
  <si>
    <t>هزينه ساليانه به هزار ريال</t>
  </si>
  <si>
    <t>هزينه برق مصرفي</t>
  </si>
  <si>
    <t>هزينه آب مصرفي</t>
  </si>
  <si>
    <t>هزارريال</t>
  </si>
  <si>
    <t>درصد</t>
  </si>
  <si>
    <t>8- بررسي مالي طرح:</t>
  </si>
  <si>
    <t>مجموع هزينه هاي ساليانه</t>
  </si>
  <si>
    <t>8-2) درآمد ساليانه:</t>
  </si>
  <si>
    <t>قيمت تمام شده واحد كالا:</t>
  </si>
  <si>
    <t>سال اول</t>
  </si>
  <si>
    <t>سال دوم</t>
  </si>
  <si>
    <t>سال سوم</t>
  </si>
  <si>
    <t>سال چهارم</t>
  </si>
  <si>
    <t>سال پنجم</t>
  </si>
  <si>
    <t>درآمد حاصل از فروش</t>
  </si>
  <si>
    <t>هزينه هاي ساليانه (غير از هزينه مالي)</t>
  </si>
  <si>
    <t>سود ناويژه</t>
  </si>
  <si>
    <t>هزينه هاي مالي و بانكي</t>
  </si>
  <si>
    <t>سود ويژه</t>
  </si>
  <si>
    <t>منابع:</t>
  </si>
  <si>
    <t>سرمايه ثابت</t>
  </si>
  <si>
    <t>سرمايه در گردش</t>
  </si>
  <si>
    <t>(ارقام: هزارريال)</t>
  </si>
  <si>
    <t>متفرقه و پيش بيني نشده (10% موارد فوق)</t>
  </si>
  <si>
    <t>ظرفيت اسمي سالانه</t>
  </si>
  <si>
    <t>سال 4</t>
  </si>
  <si>
    <t>سال 5</t>
  </si>
  <si>
    <t>قيمت واحد (هزار ريال)</t>
  </si>
  <si>
    <t>كل فروش (هزار ريال)</t>
  </si>
  <si>
    <t>ميزان توليد را در طي 5 سال اول بهره برداري در جدول ذيل پيش بيني نماييد:</t>
  </si>
  <si>
    <t>ابزار و تجهيزات آزمايشگاهي</t>
  </si>
  <si>
    <t>جمع كل سرمايه گذاري(ثابت و سرمايه در گردش)</t>
  </si>
  <si>
    <t>8-1) هزينه توليد طرح:</t>
  </si>
  <si>
    <t>پيش بيني عملكرد سود (زيان):</t>
  </si>
  <si>
    <t>اثاثه و مبلمان اداري</t>
  </si>
  <si>
    <t>هزينه‌هاي سربار:</t>
  </si>
  <si>
    <t>هزينه ( هزار ريال)</t>
  </si>
  <si>
    <t>هزينه‌ سربار نيروي انساني</t>
  </si>
  <si>
    <t>هزينه سربار اداري</t>
  </si>
  <si>
    <t>مقدار توليد در سال هاي بهره برداري</t>
  </si>
  <si>
    <t>متراژ</t>
  </si>
  <si>
    <t>قيمت كل</t>
  </si>
  <si>
    <t>قيمت واحد (ريال)</t>
  </si>
  <si>
    <t xml:space="preserve"> ظرفيت توليد:</t>
  </si>
  <si>
    <t xml:space="preserve"> تجهيزات و لوازم آزمايشگاهي:</t>
  </si>
  <si>
    <t xml:space="preserve"> اثاثه و لوازم اداري:</t>
  </si>
  <si>
    <t>هزينه بيمه ساختمان و تجهيزات</t>
  </si>
  <si>
    <t xml:space="preserve">برآورد هزينه </t>
  </si>
  <si>
    <t>قيمت تمام شده (هزار ريال)</t>
  </si>
  <si>
    <t>گاز مايع</t>
  </si>
  <si>
    <t>عدد</t>
  </si>
  <si>
    <t>سایر</t>
  </si>
  <si>
    <t>تهیه مشخصات فنی</t>
  </si>
  <si>
    <t>حقوق</t>
  </si>
  <si>
    <t>هزینه دفتری و سربار اداری</t>
  </si>
  <si>
    <t>هزینه تحقیقات اولیه</t>
  </si>
  <si>
    <t>هزینه سفر</t>
  </si>
  <si>
    <t>تلفن + اينترنت</t>
  </si>
  <si>
    <t xml:space="preserve"> حقوق ساليانه</t>
  </si>
  <si>
    <t>حقوق ساليانه</t>
  </si>
  <si>
    <t>حقوق و دستمزد</t>
  </si>
  <si>
    <t>ضریب</t>
  </si>
  <si>
    <t xml:space="preserve"> پيش بيني نشده</t>
  </si>
  <si>
    <t xml:space="preserve">ه ق ب </t>
  </si>
  <si>
    <t>سرمايه در گردش براي يك دوره توليد در سال اول بشرح جدول ذيل</t>
  </si>
  <si>
    <t>7-3) هزينه مواد اوليه  : در سال اول</t>
  </si>
  <si>
    <t>مترمکعب</t>
  </si>
  <si>
    <t>لیتر</t>
  </si>
  <si>
    <t>پالس</t>
  </si>
  <si>
    <t>کیلووات برساعت</t>
  </si>
  <si>
    <t xml:space="preserve"> نــام و مشخصات فني ماشين آلات و تجهيزات موردنيـــاز طرح </t>
  </si>
  <si>
    <t>پارک</t>
  </si>
  <si>
    <t xml:space="preserve">جمع کل </t>
  </si>
  <si>
    <t>8-5) محاسبة نقطة سربه سر:</t>
  </si>
  <si>
    <t>هزينه متغير</t>
  </si>
  <si>
    <t>هزينه ثابت</t>
  </si>
  <si>
    <t>مفدار (هزارريال)</t>
  </si>
  <si>
    <t>مقدار (هزارريال)</t>
  </si>
  <si>
    <t>هزينه مواد اوليه</t>
  </si>
  <si>
    <t>هزينه حقوق و دستمزد</t>
  </si>
  <si>
    <t>هزينه انواع انرژي</t>
  </si>
  <si>
    <t>هزينه هاي تعميرات و نگهداري</t>
  </si>
  <si>
    <t>هزينه هاي استهلاك</t>
  </si>
  <si>
    <t>هزينه اجاره</t>
  </si>
  <si>
    <t>هزينه بازاريابي و فروش</t>
  </si>
  <si>
    <t>هزينه تحقيق و توسعه R&amp;D</t>
  </si>
  <si>
    <t>هزينه متفرقه و پيش بيني نشده</t>
  </si>
  <si>
    <t>جمع هزينه هاي ساليانه توليد</t>
  </si>
  <si>
    <t>دوران سازندگي</t>
  </si>
  <si>
    <t>استهلاك</t>
  </si>
  <si>
    <t>سرمايه شركت</t>
  </si>
  <si>
    <t>قرض الحسنه سهامداران</t>
  </si>
  <si>
    <t>تسهيلات پيشنهادي</t>
  </si>
  <si>
    <t>جمع كل منابع</t>
  </si>
  <si>
    <t>مصارف:</t>
  </si>
  <si>
    <t>بازپرداخت اصل تسهيلات</t>
  </si>
  <si>
    <t>ماليات</t>
  </si>
  <si>
    <t>اندوخته ها</t>
  </si>
  <si>
    <t>جمع مصارف</t>
  </si>
  <si>
    <t>مازاد</t>
  </si>
  <si>
    <t>مازاد انباشته</t>
  </si>
  <si>
    <t>هـ حقوق و دستمزد</t>
  </si>
  <si>
    <t>هـ انواع انرژي</t>
  </si>
  <si>
    <t>هـ تعمير و نگهداري</t>
  </si>
  <si>
    <t>هـ استهلاك</t>
  </si>
  <si>
    <t>هـ اجاره</t>
  </si>
  <si>
    <t>هـ  بازار يابي و تبليغات</t>
  </si>
  <si>
    <t>هـ تحقيق و توسعه (R&amp;D)</t>
  </si>
  <si>
    <t>هـ متفرقه و پيش بيني نشده</t>
  </si>
  <si>
    <t>مکان</t>
  </si>
  <si>
    <t xml:space="preserve">كل هزينه حقوق و مزايا 17 ماه </t>
  </si>
  <si>
    <t>(هزارريال)</t>
  </si>
  <si>
    <t>مبلغ سرمايه گذاري(هزارريال)</t>
  </si>
  <si>
    <t>سال1</t>
  </si>
  <si>
    <t>سال3</t>
  </si>
  <si>
    <t>سال4</t>
  </si>
  <si>
    <t>سال5</t>
  </si>
  <si>
    <t xml:space="preserve"> </t>
  </si>
  <si>
    <t>هزينه سربار کارگاه</t>
  </si>
  <si>
    <t>قيمت واحد (میاتگین)</t>
  </si>
  <si>
    <t>تعداد محصول فروخته شده</t>
  </si>
  <si>
    <t>مشخصات محل اجراي طرح بشرح ذيل است:</t>
  </si>
  <si>
    <r>
      <t xml:space="preserve"> رهن کامل</t>
    </r>
    <r>
      <rPr>
        <sz val="12"/>
        <rFont val="Wingdings"/>
        <charset val="2"/>
      </rPr>
      <t>o</t>
    </r>
  </si>
  <si>
    <r>
      <t>خرید زمین/ ساختمان</t>
    </r>
    <r>
      <rPr>
        <sz val="12"/>
        <rFont val="Wingdings"/>
        <charset val="2"/>
      </rPr>
      <t>o</t>
    </r>
  </si>
  <si>
    <r>
      <t xml:space="preserve">اجاره </t>
    </r>
    <r>
      <rPr>
        <sz val="12"/>
        <rFont val="Wingdings"/>
        <charset val="2"/>
      </rPr>
      <t>o</t>
    </r>
  </si>
  <si>
    <t xml:space="preserve">توضیح1: مبلغ خرید مکان (زمین و ساختمان) و یا رهن در سرمایه ثابت محاسبه میشود </t>
  </si>
  <si>
    <t>توضیح2: مبلغ اجاره مکان در هزینه های سالیانه منظور میگردد.</t>
  </si>
  <si>
    <t>خرید زمین/ ساختمان و یا رهن</t>
  </si>
  <si>
    <t>هزینه نوسازی و تاسیسات محل</t>
  </si>
  <si>
    <t>اجاره مکان</t>
  </si>
  <si>
    <t>اجاره ماهیانه</t>
  </si>
  <si>
    <t>اجاره سالیانه</t>
  </si>
  <si>
    <t>زمين / ساختمان / رهن</t>
  </si>
  <si>
    <t xml:space="preserve">هزينه مواد در سال </t>
  </si>
  <si>
    <t>به هزار ريال</t>
  </si>
  <si>
    <t xml:space="preserve">هـ سربار </t>
  </si>
  <si>
    <t xml:space="preserve">هزينه سربار </t>
  </si>
  <si>
    <t>نقطة سربه سر در سال اول</t>
  </si>
  <si>
    <t>نقطة سربه سر در سال های برنامه</t>
  </si>
  <si>
    <t>هزینه متغیر</t>
  </si>
  <si>
    <t>هزینه ثابت</t>
  </si>
  <si>
    <t xml:space="preserve">نقطة سربه سر </t>
  </si>
  <si>
    <t>هزینه های نمونه سازی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</si>
</sst>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_-* #,##0.00\-;_-* &quot;-&quot;??_-;_-@_-"/>
    <numFmt numFmtId="165" formatCode="#,##0.0"/>
    <numFmt numFmtId="166" formatCode="_-* #,##0_-;_-* #,##0\-;_-* &quot;-&quot;??_-;_-@_-"/>
    <numFmt numFmtId="167" formatCode="_-* #,##0.0_-;_-* #,##0.0\-;_-* &quot;-&quot;?_-;_-@_-"/>
    <numFmt numFmtId="168" formatCode="0.0"/>
    <numFmt numFmtId="169" formatCode="0.000"/>
  </numFmts>
  <fonts count="11" x14ac:knownFonts="1">
    <font>
      <sz val="12"/>
      <name val="Arial"/>
      <charset val="178"/>
    </font>
    <font>
      <sz val="12"/>
      <name val="Arial"/>
      <family val="2"/>
    </font>
    <font>
      <sz val="12"/>
      <name val="B Nazanin"/>
      <charset val="178"/>
    </font>
    <font>
      <sz val="10"/>
      <name val="Arial"/>
      <family val="2"/>
    </font>
    <font>
      <sz val="12"/>
      <color indexed="10"/>
      <name val="B Nazanin"/>
      <charset val="178"/>
    </font>
    <font>
      <b/>
      <sz val="12"/>
      <name val="B Nazanin"/>
      <charset val="178"/>
    </font>
    <font>
      <sz val="11"/>
      <name val="B Nazanin"/>
      <charset val="178"/>
    </font>
    <font>
      <sz val="12"/>
      <name val="Wingdings"/>
      <charset val="2"/>
    </font>
    <font>
      <sz val="12"/>
      <color theme="1"/>
      <name val="B Nazanin"/>
      <charset val="178"/>
    </font>
    <font>
      <b/>
      <sz val="10"/>
      <color rgb="FFFF0000"/>
      <name val="B Nazanin"/>
      <charset val="178"/>
    </font>
    <font>
      <sz val="12"/>
      <color rgb="FFFF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315">
    <xf numFmtId="0" fontId="0" fillId="0" borderId="0" xfId="0"/>
    <xf numFmtId="0" fontId="2" fillId="0" borderId="0" xfId="0" applyFont="1" applyAlignment="1">
      <alignment horizontal="center" vertical="center" readingOrder="2"/>
    </xf>
    <xf numFmtId="0" fontId="2" fillId="0" borderId="0" xfId="0" applyFont="1" applyBorder="1" applyAlignment="1">
      <alignment vertical="center" readingOrder="2"/>
    </xf>
    <xf numFmtId="0" fontId="2" fillId="0" borderId="0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1" xfId="0" applyFont="1" applyBorder="1" applyAlignment="1">
      <alignment vertical="center" readingOrder="2"/>
    </xf>
    <xf numFmtId="0" fontId="2" fillId="0" borderId="0" xfId="0" applyFont="1"/>
    <xf numFmtId="0" fontId="4" fillId="0" borderId="3" xfId="0" applyFont="1" applyBorder="1" applyAlignment="1">
      <alignment vertical="center" wrapText="1" readingOrder="2"/>
    </xf>
    <xf numFmtId="3" fontId="2" fillId="0" borderId="3" xfId="0" applyNumberFormat="1" applyFont="1" applyBorder="1" applyAlignment="1">
      <alignment vertical="center" readingOrder="2"/>
    </xf>
    <xf numFmtId="3" fontId="2" fillId="0" borderId="4" xfId="0" applyNumberFormat="1" applyFont="1" applyBorder="1" applyAlignment="1">
      <alignment horizontal="center" vertical="center" readingOrder="2"/>
    </xf>
    <xf numFmtId="0" fontId="4" fillId="0" borderId="3" xfId="0" applyFont="1" applyBorder="1" applyAlignment="1">
      <alignment vertical="center" readingOrder="2"/>
    </xf>
    <xf numFmtId="0" fontId="2" fillId="0" borderId="5" xfId="0" applyFont="1" applyBorder="1" applyAlignment="1">
      <alignment horizontal="center" vertical="center" readingOrder="2"/>
    </xf>
    <xf numFmtId="3" fontId="2" fillId="0" borderId="6" xfId="0" applyNumberFormat="1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vertical="center" readingOrder="2"/>
    </xf>
    <xf numFmtId="3" fontId="2" fillId="0" borderId="7" xfId="0" applyNumberFormat="1" applyFont="1" applyBorder="1" applyAlignment="1">
      <alignment vertical="center" readingOrder="2"/>
    </xf>
    <xf numFmtId="3" fontId="2" fillId="0" borderId="8" xfId="0" applyNumberFormat="1" applyFont="1" applyBorder="1" applyAlignment="1">
      <alignment vertical="center" readingOrder="2"/>
    </xf>
    <xf numFmtId="1" fontId="2" fillId="0" borderId="9" xfId="0" applyNumberFormat="1" applyFont="1" applyBorder="1" applyAlignment="1">
      <alignment vertical="center" readingOrder="2"/>
    </xf>
    <xf numFmtId="3" fontId="2" fillId="0" borderId="9" xfId="0" applyNumberFormat="1" applyFont="1" applyBorder="1" applyAlignment="1">
      <alignment vertical="center" readingOrder="2"/>
    </xf>
    <xf numFmtId="3" fontId="2" fillId="0" borderId="10" xfId="0" applyNumberFormat="1" applyFont="1" applyBorder="1" applyAlignment="1">
      <alignment vertical="center" readingOrder="2"/>
    </xf>
    <xf numFmtId="0" fontId="2" fillId="0" borderId="9" xfId="0" applyFont="1" applyBorder="1" applyAlignment="1">
      <alignment vertical="center" readingOrder="2"/>
    </xf>
    <xf numFmtId="3" fontId="2" fillId="0" borderId="6" xfId="0" applyNumberFormat="1" applyFont="1" applyBorder="1" applyAlignment="1">
      <alignment horizontal="center" vertical="center" readingOrder="2"/>
    </xf>
    <xf numFmtId="0" fontId="4" fillId="0" borderId="7" xfId="0" applyFont="1" applyBorder="1" applyAlignment="1">
      <alignment vertical="center" readingOrder="2"/>
    </xf>
    <xf numFmtId="0" fontId="4" fillId="0" borderId="9" xfId="0" applyFont="1" applyBorder="1" applyAlignment="1">
      <alignment vertical="center" readingOrder="2"/>
    </xf>
    <xf numFmtId="1" fontId="4" fillId="0" borderId="9" xfId="0" applyNumberFormat="1" applyFont="1" applyBorder="1" applyAlignment="1">
      <alignment vertical="center" readingOrder="2"/>
    </xf>
    <xf numFmtId="3" fontId="2" fillId="0" borderId="11" xfId="0" applyNumberFormat="1" applyFont="1" applyBorder="1" applyAlignment="1">
      <alignment vertical="center" readingOrder="2"/>
    </xf>
    <xf numFmtId="0" fontId="2" fillId="0" borderId="12" xfId="0" applyFont="1" applyBorder="1" applyAlignment="1"/>
    <xf numFmtId="3" fontId="2" fillId="0" borderId="7" xfId="0" applyNumberFormat="1" applyFont="1" applyBorder="1" applyAlignment="1">
      <alignment horizontal="center" vertical="center" readingOrder="2"/>
    </xf>
    <xf numFmtId="0" fontId="2" fillId="0" borderId="0" xfId="0" applyFont="1" applyAlignment="1"/>
    <xf numFmtId="3" fontId="2" fillId="0" borderId="9" xfId="0" applyNumberFormat="1" applyFont="1" applyBorder="1" applyAlignment="1">
      <alignment horizontal="center" vertical="center" readingOrder="2"/>
    </xf>
    <xf numFmtId="0" fontId="2" fillId="0" borderId="13" xfId="0" applyFont="1" applyBorder="1" applyAlignment="1"/>
    <xf numFmtId="3" fontId="2" fillId="0" borderId="14" xfId="0" applyNumberFormat="1" applyFont="1" applyBorder="1" applyAlignment="1">
      <alignment horizontal="center" vertical="center" readingOrder="2"/>
    </xf>
    <xf numFmtId="0" fontId="2" fillId="0" borderId="12" xfId="0" applyFont="1" applyBorder="1" applyAlignment="1">
      <alignment vertical="center" readingOrder="2"/>
    </xf>
    <xf numFmtId="4" fontId="2" fillId="0" borderId="9" xfId="0" applyNumberFormat="1" applyFont="1" applyBorder="1" applyAlignment="1">
      <alignment horizontal="center" vertical="center" readingOrder="2"/>
    </xf>
    <xf numFmtId="0" fontId="2" fillId="0" borderId="15" xfId="0" applyFont="1" applyBorder="1" applyAlignment="1">
      <alignment vertical="center" readingOrder="2"/>
    </xf>
    <xf numFmtId="0" fontId="2" fillId="2" borderId="15" xfId="0" applyFont="1" applyFill="1" applyBorder="1" applyAlignment="1">
      <alignment vertical="center" readingOrder="2"/>
    </xf>
    <xf numFmtId="3" fontId="2" fillId="0" borderId="14" xfId="0" applyNumberFormat="1" applyFont="1" applyBorder="1" applyAlignment="1">
      <alignment vertical="center" readingOrder="2"/>
    </xf>
    <xf numFmtId="0" fontId="2" fillId="0" borderId="16" xfId="0" applyFont="1" applyBorder="1" applyAlignment="1">
      <alignment vertical="center" readingOrder="2"/>
    </xf>
    <xf numFmtId="0" fontId="2" fillId="0" borderId="17" xfId="0" applyFont="1" applyBorder="1" applyAlignment="1">
      <alignment vertical="center" readingOrder="2"/>
    </xf>
    <xf numFmtId="3" fontId="2" fillId="0" borderId="18" xfId="0" applyNumberFormat="1" applyFont="1" applyBorder="1" applyAlignment="1">
      <alignment vertical="center" readingOrder="2"/>
    </xf>
    <xf numFmtId="0" fontId="2" fillId="0" borderId="18" xfId="0" applyFont="1" applyBorder="1" applyAlignment="1">
      <alignment vertical="center" readingOrder="2"/>
    </xf>
    <xf numFmtId="0" fontId="2" fillId="0" borderId="14" xfId="0" applyFont="1" applyBorder="1" applyAlignment="1">
      <alignment vertical="center" readingOrder="2"/>
    </xf>
    <xf numFmtId="0" fontId="2" fillId="0" borderId="14" xfId="0" applyFont="1" applyBorder="1" applyAlignment="1">
      <alignment horizontal="center" vertical="center" readingOrder="2"/>
    </xf>
    <xf numFmtId="3" fontId="2" fillId="2" borderId="14" xfId="0" applyNumberFormat="1" applyFont="1" applyFill="1" applyBorder="1" applyAlignment="1">
      <alignment horizontal="center" vertical="center" readingOrder="2"/>
    </xf>
    <xf numFmtId="3" fontId="2" fillId="0" borderId="19" xfId="0" applyNumberFormat="1" applyFont="1" applyBorder="1" applyAlignment="1">
      <alignment vertical="center" readingOrder="2"/>
    </xf>
    <xf numFmtId="3" fontId="2" fillId="0" borderId="19" xfId="0" applyNumberFormat="1" applyFont="1" applyBorder="1" applyAlignment="1">
      <alignment horizontal="center" vertical="center" readingOrder="2"/>
    </xf>
    <xf numFmtId="3" fontId="2" fillId="0" borderId="17" xfId="0" applyNumberFormat="1" applyFont="1" applyBorder="1" applyAlignment="1">
      <alignment vertical="center" readingOrder="2"/>
    </xf>
    <xf numFmtId="3" fontId="2" fillId="0" borderId="17" xfId="0" applyNumberFormat="1" applyFont="1" applyBorder="1" applyAlignment="1">
      <alignment horizontal="center" vertical="center" readingOrder="2"/>
    </xf>
    <xf numFmtId="3" fontId="8" fillId="0" borderId="18" xfId="0" applyNumberFormat="1" applyFont="1" applyBorder="1" applyAlignment="1">
      <alignment vertical="center" readingOrder="2"/>
    </xf>
    <xf numFmtId="3" fontId="8" fillId="0" borderId="18" xfId="0" applyNumberFormat="1" applyFont="1" applyBorder="1" applyAlignment="1">
      <alignment horizontal="center" vertical="center" readingOrder="2"/>
    </xf>
    <xf numFmtId="0" fontId="2" fillId="0" borderId="20" xfId="0" applyFont="1" applyBorder="1" applyAlignment="1">
      <alignment vertical="center" readingOrder="2"/>
    </xf>
    <xf numFmtId="9" fontId="2" fillId="0" borderId="21" xfId="0" applyNumberFormat="1" applyFont="1" applyBorder="1" applyAlignment="1">
      <alignment horizontal="center" vertical="center" readingOrder="2"/>
    </xf>
    <xf numFmtId="9" fontId="2" fillId="0" borderId="22" xfId="0" applyNumberFormat="1" applyFont="1" applyBorder="1" applyAlignment="1">
      <alignment horizontal="center" vertical="center" readingOrder="2"/>
    </xf>
    <xf numFmtId="9" fontId="2" fillId="0" borderId="23" xfId="0" applyNumberFormat="1" applyFont="1" applyBorder="1" applyAlignment="1">
      <alignment horizontal="center" vertical="center" readingOrder="2"/>
    </xf>
    <xf numFmtId="0" fontId="2" fillId="4" borderId="0" xfId="0" applyFont="1" applyFill="1" applyAlignment="1">
      <alignment horizontal="center" vertical="center" readingOrder="2"/>
    </xf>
    <xf numFmtId="9" fontId="2" fillId="4" borderId="0" xfId="3" applyFont="1" applyFill="1" applyAlignment="1">
      <alignment horizontal="center" vertical="center" readingOrder="2"/>
    </xf>
    <xf numFmtId="3" fontId="2" fillId="0" borderId="0" xfId="0" applyNumberFormat="1" applyFont="1" applyAlignment="1">
      <alignment horizontal="center" vertical="center" readingOrder="2"/>
    </xf>
    <xf numFmtId="3" fontId="2" fillId="0" borderId="14" xfId="0" applyNumberFormat="1" applyFont="1" applyFill="1" applyBorder="1" applyAlignment="1">
      <alignment vertical="center" readingOrder="2"/>
    </xf>
    <xf numFmtId="3" fontId="2" fillId="0" borderId="14" xfId="0" applyNumberFormat="1" applyFont="1" applyFill="1" applyBorder="1" applyAlignment="1">
      <alignment horizontal="center" vertical="center" readingOrder="2"/>
    </xf>
    <xf numFmtId="3" fontId="2" fillId="0" borderId="0" xfId="0" applyNumberFormat="1" applyFont="1" applyFill="1" applyBorder="1" applyAlignment="1">
      <alignment vertical="center" readingOrder="2"/>
    </xf>
    <xf numFmtId="3" fontId="2" fillId="0" borderId="0" xfId="0" applyNumberFormat="1" applyFont="1" applyFill="1" applyBorder="1" applyAlignment="1">
      <alignment horizontal="center" vertical="center" readingOrder="2"/>
    </xf>
    <xf numFmtId="3" fontId="2" fillId="5" borderId="14" xfId="0" applyNumberFormat="1" applyFont="1" applyFill="1" applyBorder="1" applyAlignment="1">
      <alignment horizontal="center" vertical="center" readingOrder="2"/>
    </xf>
    <xf numFmtId="0" fontId="5" fillId="0" borderId="0" xfId="0" applyFont="1" applyAlignment="1">
      <alignment horizontal="right" vertical="center" readingOrder="2"/>
    </xf>
    <xf numFmtId="0" fontId="2" fillId="0" borderId="0" xfId="0" applyFont="1" applyBorder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3" xfId="0" applyFont="1" applyBorder="1" applyAlignment="1">
      <alignment vertical="center" wrapText="1" readingOrder="2"/>
    </xf>
    <xf numFmtId="0" fontId="2" fillId="0" borderId="3" xfId="0" applyFont="1" applyBorder="1" applyAlignment="1">
      <alignment vertical="center" readingOrder="2"/>
    </xf>
    <xf numFmtId="3" fontId="4" fillId="0" borderId="3" xfId="3" applyNumberFormat="1" applyFont="1" applyBorder="1" applyAlignment="1">
      <alignment vertical="center" readingOrder="2"/>
    </xf>
    <xf numFmtId="3" fontId="2" fillId="0" borderId="3" xfId="0" applyNumberFormat="1" applyFont="1" applyBorder="1" applyAlignment="1">
      <alignment horizontal="center" vertical="center" readingOrder="2"/>
    </xf>
    <xf numFmtId="165" fontId="2" fillId="0" borderId="3" xfId="0" applyNumberFormat="1" applyFont="1" applyBorder="1" applyAlignment="1">
      <alignment horizontal="center" vertical="center" readingOrder="2"/>
    </xf>
    <xf numFmtId="0" fontId="2" fillId="0" borderId="0" xfId="0" applyFont="1" applyAlignment="1">
      <alignment vertical="center" readingOrder="2"/>
    </xf>
    <xf numFmtId="0" fontId="2" fillId="0" borderId="2" xfId="0" applyFont="1" applyBorder="1" applyAlignment="1">
      <alignment vertical="center" readingOrder="2"/>
    </xf>
    <xf numFmtId="0" fontId="2" fillId="0" borderId="7" xfId="0" applyFont="1" applyBorder="1" applyAlignment="1">
      <alignment horizontal="center" vertical="center" readingOrder="2"/>
    </xf>
    <xf numFmtId="0" fontId="2" fillId="0" borderId="24" xfId="0" applyFont="1" applyBorder="1" applyAlignment="1">
      <alignment vertical="center" readingOrder="2"/>
    </xf>
    <xf numFmtId="0" fontId="2" fillId="0" borderId="25" xfId="0" applyFont="1" applyBorder="1" applyAlignment="1">
      <alignment vertical="center" readingOrder="2"/>
    </xf>
    <xf numFmtId="3" fontId="2" fillId="0" borderId="26" xfId="0" applyNumberFormat="1" applyFont="1" applyBorder="1" applyAlignment="1">
      <alignment vertical="center" readingOrder="2"/>
    </xf>
    <xf numFmtId="0" fontId="2" fillId="0" borderId="27" xfId="0" applyFont="1" applyBorder="1" applyAlignment="1">
      <alignment vertical="center" readingOrder="2"/>
    </xf>
    <xf numFmtId="0" fontId="2" fillId="0" borderId="0" xfId="0" applyFont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28" xfId="0" applyFont="1" applyBorder="1" applyAlignment="1">
      <alignment vertical="center" readingOrder="2"/>
    </xf>
    <xf numFmtId="0" fontId="2" fillId="0" borderId="3" xfId="0" applyFont="1" applyBorder="1" applyAlignment="1">
      <alignment vertical="distributed" wrapText="1" readingOrder="2"/>
    </xf>
    <xf numFmtId="0" fontId="2" fillId="0" borderId="29" xfId="0" applyFont="1" applyBorder="1" applyAlignment="1">
      <alignment vertical="center" readingOrder="2"/>
    </xf>
    <xf numFmtId="0" fontId="2" fillId="0" borderId="5" xfId="0" applyFont="1" applyBorder="1" applyAlignment="1">
      <alignment vertical="center" readingOrder="2"/>
    </xf>
    <xf numFmtId="0" fontId="2" fillId="0" borderId="30" xfId="0" applyFont="1" applyBorder="1" applyAlignment="1">
      <alignment vertical="center" readingOrder="2"/>
    </xf>
    <xf numFmtId="0" fontId="2" fillId="0" borderId="31" xfId="0" applyFont="1" applyBorder="1" applyAlignment="1">
      <alignment vertical="center" readingOrder="2"/>
    </xf>
    <xf numFmtId="0" fontId="2" fillId="0" borderId="27" xfId="0" applyFont="1" applyBorder="1" applyAlignment="1">
      <alignment horizontal="right" vertical="center" readingOrder="2"/>
    </xf>
    <xf numFmtId="0" fontId="2" fillId="0" borderId="32" xfId="0" applyFont="1" applyBorder="1" applyAlignment="1">
      <alignment vertical="center" readingOrder="2"/>
    </xf>
    <xf numFmtId="0" fontId="2" fillId="0" borderId="33" xfId="0" applyFont="1" applyBorder="1" applyAlignment="1">
      <alignment vertical="center" readingOrder="2"/>
    </xf>
    <xf numFmtId="0" fontId="2" fillId="0" borderId="34" xfId="0" applyFont="1" applyBorder="1" applyAlignment="1">
      <alignment vertical="center" readingOrder="2"/>
    </xf>
    <xf numFmtId="0" fontId="2" fillId="0" borderId="13" xfId="0" applyFont="1" applyBorder="1" applyAlignment="1">
      <alignment vertical="center" readingOrder="2"/>
    </xf>
    <xf numFmtId="0" fontId="4" fillId="0" borderId="0" xfId="0" applyFont="1" applyAlignment="1">
      <alignment horizontal="center" vertical="center" readingOrder="2"/>
    </xf>
    <xf numFmtId="0" fontId="2" fillId="0" borderId="35" xfId="0" applyFont="1" applyBorder="1" applyAlignment="1">
      <alignment vertical="center" readingOrder="2"/>
    </xf>
    <xf numFmtId="0" fontId="5" fillId="0" borderId="0" xfId="0" applyFont="1" applyBorder="1" applyAlignment="1">
      <alignment horizontal="right" vertical="center" readingOrder="2"/>
    </xf>
    <xf numFmtId="0" fontId="5" fillId="0" borderId="0" xfId="0" applyFont="1" applyBorder="1" applyAlignment="1">
      <alignment horizontal="center" vertical="center" readingOrder="2"/>
    </xf>
    <xf numFmtId="0" fontId="2" fillId="0" borderId="35" xfId="0" applyFont="1" applyBorder="1" applyAlignment="1">
      <alignment horizontal="center" vertical="center" readingOrder="2"/>
    </xf>
    <xf numFmtId="0" fontId="2" fillId="0" borderId="36" xfId="0" applyFont="1" applyBorder="1" applyAlignment="1">
      <alignment vertical="center" readingOrder="2"/>
    </xf>
    <xf numFmtId="0" fontId="4" fillId="0" borderId="0" xfId="0" applyFont="1" applyBorder="1" applyAlignment="1">
      <alignment horizontal="right" vertical="center" readingOrder="2"/>
    </xf>
    <xf numFmtId="0" fontId="4" fillId="0" borderId="0" xfId="0" applyFont="1" applyBorder="1" applyAlignment="1">
      <alignment horizontal="center" vertical="center" readingOrder="2"/>
    </xf>
    <xf numFmtId="3" fontId="2" fillId="0" borderId="0" xfId="0" applyNumberFormat="1" applyFont="1" applyBorder="1" applyAlignment="1">
      <alignment horizontal="center" vertical="center" readingOrder="2"/>
    </xf>
    <xf numFmtId="0" fontId="2" fillId="6" borderId="3" xfId="0" applyFont="1" applyFill="1" applyBorder="1" applyAlignment="1">
      <alignment horizontal="center" vertical="center" readingOrder="2"/>
    </xf>
    <xf numFmtId="0" fontId="2" fillId="7" borderId="3" xfId="0" applyFont="1" applyFill="1" applyBorder="1" applyAlignment="1">
      <alignment horizontal="center" vertical="center" readingOrder="2"/>
    </xf>
    <xf numFmtId="0" fontId="2" fillId="0" borderId="12" xfId="0" applyFont="1" applyBorder="1" applyAlignment="1">
      <alignment vertical="center" wrapText="1" readingOrder="2"/>
    </xf>
    <xf numFmtId="0" fontId="2" fillId="0" borderId="2" xfId="0" applyFont="1" applyBorder="1" applyAlignment="1">
      <alignment vertical="center" wrapText="1" readingOrder="2"/>
    </xf>
    <xf numFmtId="0" fontId="2" fillId="0" borderId="7" xfId="0" applyFont="1" applyBorder="1" applyAlignment="1">
      <alignment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vertical="center" wrapText="1" readingOrder="2"/>
    </xf>
    <xf numFmtId="0" fontId="2" fillId="0" borderId="35" xfId="0" applyFont="1" applyBorder="1" applyAlignment="1">
      <alignment vertical="center" wrapText="1" readingOrder="2"/>
    </xf>
    <xf numFmtId="0" fontId="2" fillId="0" borderId="37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2" fillId="0" borderId="38" xfId="0" applyFont="1" applyBorder="1" applyAlignment="1">
      <alignment vertical="center" readingOrder="2"/>
    </xf>
    <xf numFmtId="0" fontId="2" fillId="0" borderId="27" xfId="0" applyFont="1" applyBorder="1" applyAlignment="1">
      <alignment horizontal="center" vertical="center" readingOrder="2"/>
    </xf>
    <xf numFmtId="0" fontId="2" fillId="0" borderId="19" xfId="0" applyFont="1" applyBorder="1" applyAlignment="1">
      <alignment vertical="center" readingOrder="2"/>
    </xf>
    <xf numFmtId="0" fontId="2" fillId="0" borderId="39" xfId="0" applyFont="1" applyBorder="1" applyAlignment="1">
      <alignment horizontal="center" vertical="center" readingOrder="2"/>
    </xf>
    <xf numFmtId="3" fontId="2" fillId="0" borderId="40" xfId="0" applyNumberFormat="1" applyFont="1" applyBorder="1" applyAlignment="1">
      <alignment horizontal="center" vertical="center" readingOrder="2"/>
    </xf>
    <xf numFmtId="0" fontId="5" fillId="0" borderId="27" xfId="0" applyFont="1" applyBorder="1" applyAlignment="1">
      <alignment vertical="center" readingOrder="2"/>
    </xf>
    <xf numFmtId="0" fontId="2" fillId="0" borderId="37" xfId="0" applyFont="1" applyBorder="1" applyAlignment="1">
      <alignment horizontal="center" vertical="center" readingOrder="2"/>
    </xf>
    <xf numFmtId="0" fontId="2" fillId="0" borderId="41" xfId="0" applyFont="1" applyBorder="1" applyAlignment="1">
      <alignment horizontal="center" vertical="center" readingOrder="2"/>
    </xf>
    <xf numFmtId="0" fontId="2" fillId="0" borderId="16" xfId="0" applyFont="1" applyBorder="1" applyAlignment="1">
      <alignment vertical="center" wrapText="1" readingOrder="2"/>
    </xf>
    <xf numFmtId="0" fontId="2" fillId="0" borderId="38" xfId="0" applyFont="1" applyBorder="1" applyAlignment="1">
      <alignment vertical="center" wrapText="1" readingOrder="2"/>
    </xf>
    <xf numFmtId="0" fontId="2" fillId="0" borderId="42" xfId="0" applyFont="1" applyBorder="1" applyAlignment="1">
      <alignment vertical="center" wrapText="1" readingOrder="2"/>
    </xf>
    <xf numFmtId="0" fontId="5" fillId="0" borderId="34" xfId="0" applyFont="1" applyBorder="1" applyAlignment="1">
      <alignment vertical="center" wrapText="1" readingOrder="2"/>
    </xf>
    <xf numFmtId="0" fontId="4" fillId="0" borderId="34" xfId="0" applyFont="1" applyBorder="1" applyAlignment="1">
      <alignment vertical="center" readingOrder="2"/>
    </xf>
    <xf numFmtId="0" fontId="2" fillId="0" borderId="8" xfId="0" applyFont="1" applyBorder="1" applyAlignment="1">
      <alignment horizontal="center" vertical="center" readingOrder="2"/>
    </xf>
    <xf numFmtId="3" fontId="2" fillId="0" borderId="11" xfId="0" applyNumberFormat="1" applyFont="1" applyBorder="1" applyAlignment="1">
      <alignment horizontal="center" vertical="center" readingOrder="2"/>
    </xf>
    <xf numFmtId="0" fontId="9" fillId="0" borderId="0" xfId="0" applyFont="1" applyAlignment="1">
      <alignment horizontal="right" vertical="center" readingOrder="2"/>
    </xf>
    <xf numFmtId="0" fontId="2" fillId="0" borderId="44" xfId="0" applyFont="1" applyBorder="1" applyAlignment="1">
      <alignment vertical="center" readingOrder="2"/>
    </xf>
    <xf numFmtId="0" fontId="2" fillId="0" borderId="40" xfId="0" applyFont="1" applyBorder="1" applyAlignment="1">
      <alignment horizontal="center" vertical="center" readingOrder="2"/>
    </xf>
    <xf numFmtId="3" fontId="2" fillId="0" borderId="45" xfId="0" applyNumberFormat="1" applyFont="1" applyBorder="1" applyAlignment="1">
      <alignment horizontal="center" vertical="center" readingOrder="2"/>
    </xf>
    <xf numFmtId="3" fontId="2" fillId="0" borderId="39" xfId="0" applyNumberFormat="1" applyFont="1" applyBorder="1" applyAlignment="1">
      <alignment horizontal="center" vertical="center" readingOrder="2"/>
    </xf>
    <xf numFmtId="0" fontId="2" fillId="0" borderId="0" xfId="0" applyFont="1" applyBorder="1"/>
    <xf numFmtId="0" fontId="2" fillId="5" borderId="9" xfId="0" applyFont="1" applyFill="1" applyBorder="1" applyAlignment="1">
      <alignment vertical="center" readingOrder="2"/>
    </xf>
    <xf numFmtId="0" fontId="2" fillId="5" borderId="15" xfId="0" applyFont="1" applyFill="1" applyBorder="1" applyAlignment="1">
      <alignment vertical="center" readingOrder="2"/>
    </xf>
    <xf numFmtId="3" fontId="2" fillId="0" borderId="10" xfId="0" applyNumberFormat="1" applyFont="1" applyBorder="1" applyAlignment="1">
      <alignment horizontal="center" vertical="center" readingOrder="2"/>
    </xf>
    <xf numFmtId="3" fontId="2" fillId="0" borderId="46" xfId="0" applyNumberFormat="1" applyFont="1" applyBorder="1" applyAlignment="1">
      <alignment horizontal="center" vertical="center" readingOrder="2"/>
    </xf>
    <xf numFmtId="3" fontId="2" fillId="8" borderId="46" xfId="0" applyNumberFormat="1" applyFont="1" applyFill="1" applyBorder="1" applyAlignment="1">
      <alignment horizontal="center" vertical="center" readingOrder="2"/>
    </xf>
    <xf numFmtId="0" fontId="10" fillId="5" borderId="9" xfId="0" applyFont="1" applyFill="1" applyBorder="1" applyAlignment="1">
      <alignment vertical="center" readingOrder="2"/>
    </xf>
    <xf numFmtId="0" fontId="10" fillId="5" borderId="47" xfId="0" applyFont="1" applyFill="1" applyBorder="1" applyAlignment="1">
      <alignment vertical="center" readingOrder="2"/>
    </xf>
    <xf numFmtId="0" fontId="2" fillId="5" borderId="47" xfId="0" applyFont="1" applyFill="1" applyBorder="1" applyAlignment="1">
      <alignment vertical="center" readingOrder="2"/>
    </xf>
    <xf numFmtId="0" fontId="2" fillId="5" borderId="36" xfId="0" applyFont="1" applyFill="1" applyBorder="1" applyAlignment="1">
      <alignment vertical="center" readingOrder="2"/>
    </xf>
    <xf numFmtId="0" fontId="2" fillId="0" borderId="34" xfId="0" applyFont="1" applyBorder="1" applyAlignment="1">
      <alignment horizontal="center" vertical="center" readingOrder="2"/>
    </xf>
    <xf numFmtId="0" fontId="2" fillId="0" borderId="48" xfId="0" applyFont="1" applyBorder="1" applyAlignment="1">
      <alignment horizontal="center" vertical="center" readingOrder="2"/>
    </xf>
    <xf numFmtId="0" fontId="2" fillId="0" borderId="6" xfId="0" applyFont="1" applyBorder="1" applyAlignment="1">
      <alignment horizontal="center" vertical="center" wrapText="1" readingOrder="2"/>
    </xf>
    <xf numFmtId="3" fontId="2" fillId="0" borderId="8" xfId="0" applyNumberFormat="1" applyFont="1" applyBorder="1" applyAlignment="1">
      <alignment horizontal="center" vertical="center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right" vertical="center" readingOrder="2"/>
    </xf>
    <xf numFmtId="0" fontId="2" fillId="0" borderId="28" xfId="0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2"/>
    </xf>
    <xf numFmtId="3" fontId="2" fillId="2" borderId="49" xfId="0" applyNumberFormat="1" applyFont="1" applyFill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center" vertical="center" wrapText="1" readingOrder="2"/>
    </xf>
    <xf numFmtId="0" fontId="2" fillId="0" borderId="28" xfId="0" applyFont="1" applyBorder="1" applyAlignment="1">
      <alignment horizontal="right" vertical="center" readingOrder="2"/>
    </xf>
    <xf numFmtId="3" fontId="2" fillId="2" borderId="11" xfId="0" applyNumberFormat="1" applyFont="1" applyFill="1" applyBorder="1" applyAlignment="1">
      <alignment horizontal="center" vertical="center" readingOrder="2"/>
    </xf>
    <xf numFmtId="0" fontId="5" fillId="0" borderId="0" xfId="0" applyFont="1" applyAlignment="1">
      <alignment horizontal="center" vertical="center" readingOrder="2"/>
    </xf>
    <xf numFmtId="0" fontId="6" fillId="0" borderId="7" xfId="0" applyFont="1" applyBorder="1" applyAlignment="1">
      <alignment horizontal="center" vertical="center" readingOrder="2"/>
    </xf>
    <xf numFmtId="1" fontId="6" fillId="0" borderId="8" xfId="0" applyNumberFormat="1" applyFont="1" applyBorder="1" applyAlignment="1">
      <alignment horizontal="center" vertical="center" wrapText="1" readingOrder="2"/>
    </xf>
    <xf numFmtId="3" fontId="2" fillId="0" borderId="35" xfId="0" applyNumberFormat="1" applyFont="1" applyBorder="1" applyAlignment="1">
      <alignment vertical="center" readingOrder="2"/>
    </xf>
    <xf numFmtId="3" fontId="2" fillId="0" borderId="35" xfId="0" applyNumberFormat="1" applyFont="1" applyBorder="1" applyAlignment="1">
      <alignment horizontal="center" vertical="center" readingOrder="2"/>
    </xf>
    <xf numFmtId="3" fontId="2" fillId="0" borderId="49" xfId="0" applyNumberFormat="1" applyFont="1" applyBorder="1" applyAlignment="1">
      <alignment horizontal="center" vertical="center" readingOrder="2"/>
    </xf>
    <xf numFmtId="3" fontId="2" fillId="0" borderId="50" xfId="0" applyNumberFormat="1" applyFont="1" applyBorder="1" applyAlignment="1">
      <alignment horizontal="center" vertical="center" readingOrder="2"/>
    </xf>
    <xf numFmtId="3" fontId="2" fillId="0" borderId="51" xfId="0" applyNumberFormat="1" applyFont="1" applyBorder="1" applyAlignment="1">
      <alignment horizontal="center" vertical="center" readingOrder="2"/>
    </xf>
    <xf numFmtId="3" fontId="2" fillId="0" borderId="52" xfId="0" applyNumberFormat="1" applyFont="1" applyBorder="1" applyAlignment="1">
      <alignment horizontal="center" vertical="center" readingOrder="2"/>
    </xf>
    <xf numFmtId="3" fontId="2" fillId="0" borderId="53" xfId="0" applyNumberFormat="1" applyFont="1" applyBorder="1" applyAlignment="1">
      <alignment horizontal="center" vertical="center" readingOrder="2"/>
    </xf>
    <xf numFmtId="3" fontId="2" fillId="0" borderId="54" xfId="0" applyNumberFormat="1" applyFont="1" applyBorder="1" applyAlignment="1">
      <alignment horizontal="center" vertical="center" readingOrder="2"/>
    </xf>
    <xf numFmtId="3" fontId="2" fillId="0" borderId="55" xfId="0" applyNumberFormat="1" applyFont="1" applyBorder="1" applyAlignment="1">
      <alignment horizontal="center" vertical="center" readingOrder="2"/>
    </xf>
    <xf numFmtId="0" fontId="2" fillId="0" borderId="51" xfId="0" applyFont="1" applyBorder="1" applyAlignment="1">
      <alignment vertical="center" readingOrder="2"/>
    </xf>
    <xf numFmtId="0" fontId="2" fillId="0" borderId="52" xfId="0" applyFont="1" applyBorder="1" applyAlignment="1">
      <alignment vertical="center" readingOrder="2"/>
    </xf>
    <xf numFmtId="0" fontId="2" fillId="0" borderId="56" xfId="0" applyFont="1" applyBorder="1" applyAlignment="1">
      <alignment horizontal="right" vertical="center" readingOrder="2"/>
    </xf>
    <xf numFmtId="0" fontId="2" fillId="7" borderId="3" xfId="0" applyFont="1" applyFill="1" applyBorder="1" applyAlignment="1">
      <alignment vertical="center" readingOrder="2"/>
    </xf>
    <xf numFmtId="3" fontId="2" fillId="7" borderId="3" xfId="0" applyNumberFormat="1" applyFont="1" applyFill="1" applyBorder="1" applyAlignment="1">
      <alignment vertical="center" readingOrder="2"/>
    </xf>
    <xf numFmtId="3" fontId="2" fillId="7" borderId="3" xfId="0" applyNumberFormat="1" applyFont="1" applyFill="1" applyBorder="1" applyAlignment="1">
      <alignment horizontal="center" vertical="center" readingOrder="2"/>
    </xf>
    <xf numFmtId="166" fontId="2" fillId="6" borderId="3" xfId="1" applyNumberFormat="1" applyFont="1" applyFill="1" applyBorder="1" applyAlignment="1">
      <alignment horizontal="center" vertical="center" readingOrder="2"/>
    </xf>
    <xf numFmtId="166" fontId="2" fillId="0" borderId="3" xfId="1" applyNumberFormat="1" applyFont="1" applyBorder="1" applyAlignment="1">
      <alignment horizontal="center" vertical="center" readingOrder="2"/>
    </xf>
    <xf numFmtId="3" fontId="10" fillId="7" borderId="3" xfId="0" applyNumberFormat="1" applyFont="1" applyFill="1" applyBorder="1" applyAlignment="1">
      <alignment vertical="center" readingOrder="2"/>
    </xf>
    <xf numFmtId="0" fontId="2" fillId="3" borderId="3" xfId="0" applyFont="1" applyFill="1" applyBorder="1" applyAlignment="1">
      <alignment vertical="center" readingOrder="2"/>
    </xf>
    <xf numFmtId="166" fontId="2" fillId="7" borderId="3" xfId="0" applyNumberFormat="1" applyFont="1" applyFill="1" applyBorder="1" applyAlignment="1">
      <alignment horizontal="center" vertical="center" readingOrder="2"/>
    </xf>
    <xf numFmtId="166" fontId="2" fillId="7" borderId="3" xfId="1" applyNumberFormat="1" applyFont="1" applyFill="1" applyBorder="1" applyAlignment="1">
      <alignment horizontal="center" vertical="center" readingOrder="2"/>
    </xf>
    <xf numFmtId="3" fontId="2" fillId="0" borderId="0" xfId="0" applyNumberFormat="1" applyFont="1" applyBorder="1" applyAlignment="1">
      <alignment vertical="center" shrinkToFit="1" readingOrder="2"/>
    </xf>
    <xf numFmtId="3" fontId="2" fillId="0" borderId="0" xfId="0" applyNumberFormat="1" applyFont="1" applyBorder="1" applyAlignment="1">
      <alignment horizontal="center" vertical="center" shrinkToFit="1" readingOrder="2"/>
    </xf>
    <xf numFmtId="0" fontId="2" fillId="0" borderId="0" xfId="0" applyFont="1" applyBorder="1" applyAlignment="1">
      <alignment horizontal="center" vertical="center" wrapText="1" readingOrder="2"/>
    </xf>
    <xf numFmtId="3" fontId="2" fillId="0" borderId="3" xfId="0" applyNumberFormat="1" applyFont="1" applyBorder="1" applyAlignment="1">
      <alignment horizontal="center" vertical="center" shrinkToFit="1" readingOrder="2"/>
    </xf>
    <xf numFmtId="3" fontId="2" fillId="0" borderId="4" xfId="0" applyNumberFormat="1" applyFont="1" applyBorder="1" applyAlignment="1">
      <alignment horizontal="center" vertical="center" shrinkToFit="1" readingOrder="2"/>
    </xf>
    <xf numFmtId="0" fontId="2" fillId="0" borderId="28" xfId="0" applyFont="1" applyBorder="1" applyAlignment="1">
      <alignment horizontal="center" vertical="center" wrapText="1" readingOrder="2"/>
    </xf>
    <xf numFmtId="0" fontId="2" fillId="0" borderId="29" xfId="0" applyFont="1" applyBorder="1" applyAlignment="1">
      <alignment horizontal="center" vertical="center" wrapText="1" readingOrder="2"/>
    </xf>
    <xf numFmtId="3" fontId="2" fillId="0" borderId="5" xfId="0" applyNumberFormat="1" applyFont="1" applyBorder="1" applyAlignment="1">
      <alignment horizontal="center" vertical="center" shrinkToFit="1" readingOrder="2"/>
    </xf>
    <xf numFmtId="3" fontId="2" fillId="0" borderId="6" xfId="0" applyNumberFormat="1" applyFont="1" applyBorder="1" applyAlignment="1">
      <alignment horizontal="center" vertical="center" shrinkToFit="1" readingOrder="2"/>
    </xf>
    <xf numFmtId="0" fontId="2" fillId="0" borderId="57" xfId="0" applyFont="1" applyBorder="1" applyAlignment="1">
      <alignment horizontal="center" vertical="center" wrapText="1" readingOrder="2"/>
    </xf>
    <xf numFmtId="3" fontId="2" fillId="0" borderId="58" xfId="0" applyNumberFormat="1" applyFont="1" applyBorder="1" applyAlignment="1">
      <alignment horizontal="center" vertical="center" shrinkToFit="1" readingOrder="2"/>
    </xf>
    <xf numFmtId="3" fontId="2" fillId="0" borderId="59" xfId="0" applyNumberFormat="1" applyFont="1" applyBorder="1" applyAlignment="1">
      <alignment horizontal="center" vertical="center" shrinkToFit="1" readingOrder="2"/>
    </xf>
    <xf numFmtId="0" fontId="2" fillId="0" borderId="34" xfId="0" applyFont="1" applyBorder="1" applyAlignment="1">
      <alignment horizontal="center" readingOrder="2"/>
    </xf>
    <xf numFmtId="0" fontId="2" fillId="0" borderId="14" xfId="0" applyFont="1" applyBorder="1" applyAlignment="1">
      <alignment horizontal="center" readingOrder="2"/>
    </xf>
    <xf numFmtId="0" fontId="2" fillId="0" borderId="11" xfId="0" applyFont="1" applyBorder="1" applyAlignment="1">
      <alignment horizontal="center" readingOrder="2"/>
    </xf>
    <xf numFmtId="3" fontId="2" fillId="0" borderId="15" xfId="0" applyNumberFormat="1" applyFont="1" applyBorder="1" applyAlignment="1">
      <alignment vertical="center" shrinkToFit="1" readingOrder="2"/>
    </xf>
    <xf numFmtId="3" fontId="2" fillId="0" borderId="15" xfId="0" applyNumberFormat="1" applyFont="1" applyBorder="1" applyAlignment="1">
      <alignment horizontal="center" vertical="center" shrinkToFit="1" readingOrder="2"/>
    </xf>
    <xf numFmtId="3" fontId="2" fillId="0" borderId="49" xfId="0" applyNumberFormat="1" applyFont="1" applyBorder="1" applyAlignment="1">
      <alignment horizontal="center" vertical="center" shrinkToFit="1" readingOrder="2"/>
    </xf>
    <xf numFmtId="0" fontId="2" fillId="0" borderId="57" xfId="0" applyFont="1" applyBorder="1" applyAlignment="1">
      <alignment vertical="center" wrapText="1" readingOrder="2"/>
    </xf>
    <xf numFmtId="3" fontId="2" fillId="0" borderId="58" xfId="0" applyNumberFormat="1" applyFont="1" applyBorder="1" applyAlignment="1">
      <alignment vertical="center" shrinkToFit="1" readingOrder="2"/>
    </xf>
    <xf numFmtId="3" fontId="2" fillId="0" borderId="59" xfId="0" applyNumberFormat="1" applyFont="1" applyBorder="1" applyAlignment="1">
      <alignment vertical="center" shrinkToFit="1" readingOrder="2"/>
    </xf>
    <xf numFmtId="0" fontId="2" fillId="0" borderId="60" xfId="0" applyFont="1" applyBorder="1" applyAlignment="1">
      <alignment vertical="center" wrapText="1" readingOrder="2"/>
    </xf>
    <xf numFmtId="3" fontId="2" fillId="0" borderId="32" xfId="0" applyNumberFormat="1" applyFont="1" applyBorder="1" applyAlignment="1">
      <alignment vertical="center" shrinkToFit="1" readingOrder="2"/>
    </xf>
    <xf numFmtId="3" fontId="2" fillId="0" borderId="43" xfId="0" applyNumberFormat="1" applyFont="1" applyBorder="1" applyAlignment="1">
      <alignment vertical="center" shrinkToFit="1" readingOrder="2"/>
    </xf>
    <xf numFmtId="0" fontId="2" fillId="0" borderId="61" xfId="0" applyFont="1" applyBorder="1" applyAlignment="1">
      <alignment vertical="center" wrapText="1" readingOrder="2"/>
    </xf>
    <xf numFmtId="3" fontId="2" fillId="0" borderId="62" xfId="0" applyNumberFormat="1" applyFont="1" applyBorder="1" applyAlignment="1">
      <alignment vertical="center" shrinkToFit="1" readingOrder="2"/>
    </xf>
    <xf numFmtId="3" fontId="2" fillId="0" borderId="62" xfId="0" applyNumberFormat="1" applyFont="1" applyBorder="1" applyAlignment="1">
      <alignment horizontal="center" vertical="center" shrinkToFit="1" readingOrder="2"/>
    </xf>
    <xf numFmtId="3" fontId="2" fillId="0" borderId="63" xfId="0" applyNumberFormat="1" applyFont="1" applyBorder="1" applyAlignment="1">
      <alignment horizontal="center" vertical="center" shrinkToFit="1" readingOrder="2"/>
    </xf>
    <xf numFmtId="0" fontId="2" fillId="0" borderId="29" xfId="0" applyFont="1" applyBorder="1" applyAlignment="1">
      <alignment vertical="center" wrapText="1" readingOrder="2"/>
    </xf>
    <xf numFmtId="3" fontId="2" fillId="0" borderId="5" xfId="0" applyNumberFormat="1" applyFont="1" applyBorder="1" applyAlignment="1">
      <alignment vertical="center" shrinkToFit="1" readingOrder="2"/>
    </xf>
    <xf numFmtId="0" fontId="2" fillId="0" borderId="64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readingOrder="2"/>
    </xf>
    <xf numFmtId="0" fontId="2" fillId="0" borderId="9" xfId="0" applyFont="1" applyBorder="1" applyAlignment="1">
      <alignment horizontal="center" vertical="center" readingOrder="2"/>
    </xf>
    <xf numFmtId="166" fontId="2" fillId="0" borderId="3" xfId="0" applyNumberFormat="1" applyFont="1" applyBorder="1" applyAlignment="1">
      <alignment horizontal="center" vertical="center" readingOrder="2"/>
    </xf>
    <xf numFmtId="3" fontId="2" fillId="0" borderId="65" xfId="0" applyNumberFormat="1" applyFont="1" applyBorder="1" applyAlignment="1">
      <alignment vertical="center" readingOrder="2"/>
    </xf>
    <xf numFmtId="3" fontId="2" fillId="0" borderId="66" xfId="0" applyNumberFormat="1" applyFont="1" applyBorder="1" applyAlignment="1">
      <alignment vertical="center" readingOrder="2"/>
    </xf>
    <xf numFmtId="9" fontId="2" fillId="0" borderId="67" xfId="0" applyNumberFormat="1" applyFont="1" applyBorder="1" applyAlignment="1">
      <alignment vertical="center" readingOrder="2"/>
    </xf>
    <xf numFmtId="9" fontId="2" fillId="0" borderId="68" xfId="0" applyNumberFormat="1" applyFont="1" applyBorder="1" applyAlignment="1">
      <alignment vertical="center" readingOrder="2"/>
    </xf>
    <xf numFmtId="3" fontId="2" fillId="0" borderId="69" xfId="0" applyNumberFormat="1" applyFont="1" applyBorder="1" applyAlignment="1">
      <alignment horizontal="center" vertical="center" readingOrder="2"/>
    </xf>
    <xf numFmtId="9" fontId="2" fillId="0" borderId="70" xfId="0" applyNumberFormat="1" applyFont="1" applyBorder="1" applyAlignment="1">
      <alignment vertical="center" readingOrder="2"/>
    </xf>
    <xf numFmtId="3" fontId="2" fillId="0" borderId="71" xfId="0" applyNumberFormat="1" applyFont="1" applyBorder="1" applyAlignment="1">
      <alignment horizontal="center" vertical="center" readingOrder="2"/>
    </xf>
    <xf numFmtId="3" fontId="2" fillId="0" borderId="72" xfId="0" applyNumberFormat="1" applyFont="1" applyBorder="1" applyAlignment="1">
      <alignment vertical="center" readingOrder="2"/>
    </xf>
    <xf numFmtId="0" fontId="2" fillId="0" borderId="73" xfId="0" applyFont="1" applyBorder="1" applyAlignment="1">
      <alignment vertical="center" readingOrder="2"/>
    </xf>
    <xf numFmtId="3" fontId="2" fillId="0" borderId="74" xfId="0" applyNumberFormat="1" applyFont="1" applyBorder="1" applyAlignment="1">
      <alignment horizontal="center" vertical="center" readingOrder="2"/>
    </xf>
    <xf numFmtId="3" fontId="2" fillId="0" borderId="75" xfId="0" applyNumberFormat="1" applyFont="1" applyBorder="1" applyAlignment="1">
      <alignment vertical="center" readingOrder="2"/>
    </xf>
    <xf numFmtId="3" fontId="2" fillId="0" borderId="76" xfId="0" applyNumberFormat="1" applyFont="1" applyBorder="1" applyAlignment="1">
      <alignment horizontal="center" vertical="center" readingOrder="2"/>
    </xf>
    <xf numFmtId="3" fontId="2" fillId="0" borderId="77" xfId="0" applyNumberFormat="1" applyFont="1" applyBorder="1" applyAlignment="1">
      <alignment horizontal="center" vertical="center" readingOrder="2"/>
    </xf>
    <xf numFmtId="0" fontId="2" fillId="0" borderId="64" xfId="0" applyFont="1" applyBorder="1" applyAlignment="1">
      <alignment horizontal="center" vertical="center" readingOrder="2"/>
    </xf>
    <xf numFmtId="0" fontId="2" fillId="0" borderId="12" xfId="0" applyFont="1" applyFill="1" applyBorder="1" applyAlignment="1">
      <alignment vertical="center" readingOrder="2"/>
    </xf>
    <xf numFmtId="0" fontId="2" fillId="0" borderId="0" xfId="0" applyFont="1" applyFill="1" applyBorder="1" applyAlignment="1">
      <alignment vertical="center" readingOrder="2"/>
    </xf>
    <xf numFmtId="3" fontId="2" fillId="0" borderId="35" xfId="0" applyNumberFormat="1" applyFont="1" applyFill="1" applyBorder="1" applyAlignment="1">
      <alignment vertical="center" readingOrder="2"/>
    </xf>
    <xf numFmtId="3" fontId="2" fillId="0" borderId="13" xfId="0" applyNumberFormat="1" applyFont="1" applyFill="1" applyBorder="1" applyAlignment="1">
      <alignment vertical="center" readingOrder="2"/>
    </xf>
    <xf numFmtId="0" fontId="2" fillId="0" borderId="78" xfId="0" applyFont="1" applyFill="1" applyBorder="1" applyAlignment="1">
      <alignment vertical="center" readingOrder="2"/>
    </xf>
    <xf numFmtId="3" fontId="2" fillId="0" borderId="33" xfId="0" applyNumberFormat="1" applyFont="1" applyFill="1" applyBorder="1" applyAlignment="1">
      <alignment vertical="center" readingOrder="2"/>
    </xf>
    <xf numFmtId="0" fontId="2" fillId="0" borderId="33" xfId="0" applyFont="1" applyFill="1" applyBorder="1" applyAlignment="1">
      <alignment vertical="center" readingOrder="2"/>
    </xf>
    <xf numFmtId="166" fontId="2" fillId="0" borderId="33" xfId="1" applyNumberFormat="1" applyFont="1" applyBorder="1" applyAlignment="1">
      <alignment vertical="center" readingOrder="2"/>
    </xf>
    <xf numFmtId="166" fontId="2" fillId="0" borderId="79" xfId="1" applyNumberFormat="1" applyFont="1" applyFill="1" applyBorder="1" applyAlignment="1">
      <alignment vertical="center" readingOrder="2"/>
    </xf>
    <xf numFmtId="3" fontId="2" fillId="0" borderId="80" xfId="0" applyNumberFormat="1" applyFont="1" applyFill="1" applyBorder="1" applyAlignment="1">
      <alignment vertical="center" readingOrder="2"/>
    </xf>
    <xf numFmtId="3" fontId="2" fillId="0" borderId="79" xfId="0" applyNumberFormat="1" applyFont="1" applyFill="1" applyBorder="1" applyAlignment="1">
      <alignment vertical="center" readingOrder="2"/>
    </xf>
    <xf numFmtId="0" fontId="2" fillId="0" borderId="12" xfId="0" applyFont="1" applyFill="1" applyBorder="1" applyAlignment="1">
      <alignment horizontal="center" vertical="center" readingOrder="2"/>
    </xf>
    <xf numFmtId="0" fontId="2" fillId="0" borderId="0" xfId="0" applyFont="1" applyFill="1" applyBorder="1" applyAlignment="1">
      <alignment horizontal="center" vertical="center" readingOrder="2"/>
    </xf>
    <xf numFmtId="0" fontId="2" fillId="0" borderId="35" xfId="0" applyFont="1" applyFill="1" applyBorder="1" applyAlignment="1">
      <alignment horizontal="center" vertical="center" readingOrder="2"/>
    </xf>
    <xf numFmtId="3" fontId="2" fillId="0" borderId="13" xfId="0" applyNumberFormat="1" applyFont="1" applyFill="1" applyBorder="1" applyAlignment="1">
      <alignment horizontal="center" vertical="center" readingOrder="2"/>
    </xf>
    <xf numFmtId="3" fontId="2" fillId="0" borderId="35" xfId="0" applyNumberFormat="1" applyFont="1" applyFill="1" applyBorder="1" applyAlignment="1">
      <alignment horizontal="center" vertical="center" readingOrder="2"/>
    </xf>
    <xf numFmtId="0" fontId="2" fillId="0" borderId="78" xfId="0" applyFont="1" applyFill="1" applyBorder="1" applyAlignment="1">
      <alignment horizontal="center" vertical="center" readingOrder="2"/>
    </xf>
    <xf numFmtId="3" fontId="2" fillId="0" borderId="33" xfId="0" applyNumberFormat="1" applyFont="1" applyFill="1" applyBorder="1" applyAlignment="1">
      <alignment horizontal="center" vertical="center" readingOrder="2"/>
    </xf>
    <xf numFmtId="0" fontId="2" fillId="0" borderId="33" xfId="0" applyFont="1" applyFill="1" applyBorder="1" applyAlignment="1">
      <alignment horizontal="center" vertical="center" readingOrder="2"/>
    </xf>
    <xf numFmtId="0" fontId="2" fillId="0" borderId="79" xfId="0" applyFont="1" applyFill="1" applyBorder="1" applyAlignment="1">
      <alignment horizontal="center" vertical="center" readingOrder="2"/>
    </xf>
    <xf numFmtId="3" fontId="2" fillId="0" borderId="80" xfId="0" applyNumberFormat="1" applyFont="1" applyFill="1" applyBorder="1" applyAlignment="1">
      <alignment horizontal="center" vertical="center" readingOrder="2"/>
    </xf>
    <xf numFmtId="3" fontId="2" fillId="0" borderId="79" xfId="0" applyNumberFormat="1" applyFont="1" applyFill="1" applyBorder="1" applyAlignment="1">
      <alignment horizontal="center" vertical="center" readingOrder="2"/>
    </xf>
    <xf numFmtId="0" fontId="2" fillId="0" borderId="33" xfId="0" applyFont="1" applyBorder="1" applyAlignment="1">
      <alignment horizontal="center" vertical="center" readingOrder="2"/>
    </xf>
    <xf numFmtId="0" fontId="2" fillId="0" borderId="26" xfId="0" applyFont="1" applyBorder="1" applyAlignment="1">
      <alignment vertical="center" readingOrder="2"/>
    </xf>
    <xf numFmtId="0" fontId="2" fillId="0" borderId="81" xfId="0" applyFont="1" applyBorder="1" applyAlignment="1">
      <alignment vertical="center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82" xfId="0" applyFont="1" applyBorder="1" applyAlignment="1">
      <alignment vertical="center" readingOrder="2"/>
    </xf>
    <xf numFmtId="0" fontId="2" fillId="0" borderId="83" xfId="0" applyFont="1" applyBorder="1" applyAlignment="1">
      <alignment vertical="center" readingOrder="2"/>
    </xf>
    <xf numFmtId="0" fontId="2" fillId="0" borderId="63" xfId="0" applyFont="1" applyBorder="1" applyAlignment="1">
      <alignment horizontal="center" vertical="center" readingOrder="2"/>
    </xf>
    <xf numFmtId="0" fontId="2" fillId="0" borderId="0" xfId="0" applyFont="1" applyAlignment="1">
      <alignment horizontal="left" vertical="center" readingOrder="2"/>
    </xf>
    <xf numFmtId="167" fontId="2" fillId="0" borderId="3" xfId="0" applyNumberFormat="1" applyFont="1" applyBorder="1" applyAlignment="1">
      <alignment horizontal="center" vertical="center" readingOrder="2"/>
    </xf>
    <xf numFmtId="3" fontId="2" fillId="0" borderId="15" xfId="0" applyNumberFormat="1" applyFont="1" applyBorder="1" applyAlignment="1">
      <alignment vertical="center" wrapText="1" readingOrder="2"/>
    </xf>
    <xf numFmtId="0" fontId="2" fillId="0" borderId="64" xfId="0" applyFont="1" applyBorder="1" applyAlignment="1">
      <alignment vertical="center" readingOrder="2"/>
    </xf>
    <xf numFmtId="3" fontId="2" fillId="0" borderId="64" xfId="0" applyNumberFormat="1" applyFont="1" applyBorder="1" applyAlignment="1">
      <alignment vertical="center" wrapText="1" readingOrder="2"/>
    </xf>
    <xf numFmtId="3" fontId="2" fillId="0" borderId="64" xfId="0" applyNumberFormat="1" applyFont="1" applyBorder="1" applyAlignment="1">
      <alignment horizontal="center" vertical="center" readingOrder="2"/>
    </xf>
    <xf numFmtId="3" fontId="2" fillId="0" borderId="12" xfId="0" applyNumberFormat="1" applyFont="1" applyBorder="1" applyAlignment="1">
      <alignment horizontal="center" vertical="center" wrapText="1" readingOrder="2"/>
    </xf>
    <xf numFmtId="3" fontId="2" fillId="0" borderId="0" xfId="0" applyNumberFormat="1" applyFont="1" applyBorder="1" applyAlignment="1">
      <alignment horizontal="center" vertical="center" wrapText="1" readingOrder="2"/>
    </xf>
    <xf numFmtId="3" fontId="2" fillId="2" borderId="15" xfId="0" applyNumberFormat="1" applyFont="1" applyFill="1" applyBorder="1" applyAlignment="1">
      <alignment horizontal="center" vertical="center" readingOrder="2"/>
    </xf>
    <xf numFmtId="169" fontId="2" fillId="0" borderId="0" xfId="0" applyNumberFormat="1" applyFont="1" applyAlignment="1">
      <alignment horizontal="center" vertical="center" readingOrder="2"/>
    </xf>
    <xf numFmtId="9" fontId="2" fillId="0" borderId="3" xfId="3" applyFont="1" applyBorder="1" applyAlignment="1">
      <alignment horizontal="center" vertical="center" readingOrder="2"/>
    </xf>
    <xf numFmtId="168" fontId="2" fillId="0" borderId="3" xfId="0" applyNumberFormat="1" applyFont="1" applyBorder="1" applyAlignment="1">
      <alignment horizontal="center" vertical="center" readingOrder="2"/>
    </xf>
    <xf numFmtId="169" fontId="2" fillId="0" borderId="3" xfId="0" applyNumberFormat="1" applyFont="1" applyBorder="1" applyAlignment="1">
      <alignment horizontal="center" vertical="center" readingOrder="2"/>
    </xf>
    <xf numFmtId="0" fontId="2" fillId="0" borderId="14" xfId="0" applyFont="1" applyBorder="1" applyAlignment="1">
      <alignment readingOrder="2"/>
    </xf>
    <xf numFmtId="0" fontId="2" fillId="0" borderId="84" xfId="0" applyFont="1" applyBorder="1" applyAlignment="1">
      <alignment horizontal="center" vertical="center" readingOrder="2"/>
    </xf>
    <xf numFmtId="0" fontId="2" fillId="0" borderId="91" xfId="0" applyFont="1" applyBorder="1" applyAlignment="1">
      <alignment horizontal="center" vertical="center" readingOrder="2"/>
    </xf>
    <xf numFmtId="0" fontId="2" fillId="0" borderId="64" xfId="0" applyFont="1" applyBorder="1" applyAlignment="1">
      <alignment horizontal="center" vertical="center" readingOrder="2"/>
    </xf>
    <xf numFmtId="0" fontId="2" fillId="0" borderId="90" xfId="0" applyFont="1" applyBorder="1" applyAlignment="1">
      <alignment horizontal="center" vertical="center" readingOrder="2"/>
    </xf>
    <xf numFmtId="0" fontId="2" fillId="0" borderId="82" xfId="0" applyFont="1" applyBorder="1" applyAlignment="1">
      <alignment horizontal="center" vertical="center" readingOrder="2"/>
    </xf>
    <xf numFmtId="0" fontId="2" fillId="0" borderId="0" xfId="0" applyFont="1" applyBorder="1" applyAlignment="1">
      <alignment horizontal="right" vertical="center" readingOrder="2"/>
    </xf>
    <xf numFmtId="0" fontId="2" fillId="0" borderId="35" xfId="0" applyFont="1" applyBorder="1" applyAlignment="1">
      <alignment horizontal="center" vertical="center" readingOrder="2"/>
    </xf>
    <xf numFmtId="0" fontId="2" fillId="0" borderId="27" xfId="0" applyFont="1" applyBorder="1" applyAlignment="1">
      <alignment horizontal="right" vertical="center" readingOrder="2"/>
    </xf>
    <xf numFmtId="0" fontId="5" fillId="0" borderId="27" xfId="0" applyFont="1" applyBorder="1" applyAlignment="1">
      <alignment horizontal="right" vertical="center" readingOrder="2"/>
    </xf>
    <xf numFmtId="3" fontId="2" fillId="0" borderId="0" xfId="0" applyNumberFormat="1" applyFont="1" applyAlignment="1">
      <alignment horizontal="center" vertical="center" readingOrder="2"/>
    </xf>
    <xf numFmtId="0" fontId="2" fillId="0" borderId="14" xfId="0" applyFont="1" applyBorder="1" applyAlignment="1">
      <alignment horizontal="center" vertical="center" readingOrder="2"/>
    </xf>
    <xf numFmtId="0" fontId="2" fillId="0" borderId="74" xfId="0" applyFont="1" applyBorder="1" applyAlignment="1">
      <alignment horizontal="center" vertical="center" readingOrder="2"/>
    </xf>
    <xf numFmtId="0" fontId="2" fillId="0" borderId="64" xfId="0" applyFont="1" applyBorder="1" applyAlignment="1">
      <alignment horizontal="center" vertical="center" wrapText="1" readingOrder="2"/>
    </xf>
    <xf numFmtId="0" fontId="2" fillId="0" borderId="85" xfId="0" applyFont="1" applyBorder="1" applyAlignment="1">
      <alignment horizontal="center" vertical="center" wrapText="1" readingOrder="2"/>
    </xf>
    <xf numFmtId="0" fontId="2" fillId="0" borderId="34" xfId="0" applyFont="1" applyBorder="1" applyAlignment="1">
      <alignment horizontal="center" vertical="center" wrapText="1" readingOrder="2"/>
    </xf>
    <xf numFmtId="0" fontId="2" fillId="0" borderId="48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readingOrder="2"/>
    </xf>
    <xf numFmtId="0" fontId="2" fillId="0" borderId="47" xfId="0" applyFont="1" applyBorder="1" applyAlignment="1">
      <alignment horizontal="center" vertical="center" readingOrder="2"/>
    </xf>
    <xf numFmtId="0" fontId="2" fillId="0" borderId="34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2"/>
    </xf>
    <xf numFmtId="0" fontId="2" fillId="7" borderId="87" xfId="0" applyFont="1" applyFill="1" applyBorder="1" applyAlignment="1">
      <alignment horizontal="center" vertical="center" readingOrder="2"/>
    </xf>
    <xf numFmtId="0" fontId="2" fillId="7" borderId="88" xfId="0" applyFont="1" applyFill="1" applyBorder="1" applyAlignment="1">
      <alignment horizontal="center" vertical="center" readingOrder="2"/>
    </xf>
    <xf numFmtId="0" fontId="2" fillId="7" borderId="89" xfId="0" applyFont="1" applyFill="1" applyBorder="1" applyAlignment="1">
      <alignment horizontal="center" vertical="center" readingOrder="2"/>
    </xf>
    <xf numFmtId="0" fontId="2" fillId="0" borderId="78" xfId="0" applyFont="1" applyBorder="1" applyAlignment="1">
      <alignment horizontal="center" vertical="center" wrapText="1" readingOrder="2"/>
    </xf>
    <xf numFmtId="0" fontId="2" fillId="0" borderId="79" xfId="0" applyFont="1" applyBorder="1" applyAlignment="1">
      <alignment horizontal="center" vertical="center" wrapText="1" readingOrder="2"/>
    </xf>
    <xf numFmtId="0" fontId="2" fillId="0" borderId="44" xfId="0" applyFont="1" applyBorder="1" applyAlignment="1">
      <alignment horizontal="center" vertical="center" readingOrder="2"/>
    </xf>
    <xf numFmtId="0" fontId="2" fillId="0" borderId="86" xfId="0" applyFont="1" applyBorder="1" applyAlignment="1">
      <alignment horizontal="center" vertical="center" readingOrder="2"/>
    </xf>
    <xf numFmtId="0" fontId="2" fillId="0" borderId="78" xfId="0" applyFont="1" applyBorder="1" applyAlignment="1">
      <alignment horizontal="center" vertical="center" readingOrder="2"/>
    </xf>
    <xf numFmtId="0" fontId="2" fillId="0" borderId="79" xfId="0" applyFont="1" applyBorder="1" applyAlignment="1">
      <alignment horizontal="center" vertical="center" readingOrder="2"/>
    </xf>
    <xf numFmtId="0" fontId="2" fillId="0" borderId="8" xfId="0" applyFont="1" applyBorder="1" applyAlignment="1">
      <alignment horizontal="center" vertical="center" readingOrder="2"/>
    </xf>
    <xf numFmtId="0" fontId="2" fillId="0" borderId="49" xfId="0" applyFont="1" applyBorder="1" applyAlignment="1">
      <alignment horizontal="center" vertical="center" readingOrder="2"/>
    </xf>
    <xf numFmtId="0" fontId="2" fillId="0" borderId="10" xfId="0" applyFont="1" applyBorder="1" applyAlignment="1">
      <alignment horizontal="center" vertical="center" readingOrder="2"/>
    </xf>
    <xf numFmtId="0" fontId="2" fillId="0" borderId="32" xfId="0" applyFont="1" applyBorder="1" applyAlignment="1">
      <alignment horizontal="center" vertical="center" readingOrder="2"/>
    </xf>
    <xf numFmtId="0" fontId="2" fillId="0" borderId="58" xfId="0" applyFont="1" applyBorder="1" applyAlignment="1">
      <alignment horizontal="center" vertical="center" readingOrder="2"/>
    </xf>
    <xf numFmtId="0" fontId="2" fillId="0" borderId="32" xfId="0" applyFont="1" applyBorder="1" applyAlignment="1">
      <alignment horizontal="center" vertical="center" wrapText="1" readingOrder="2"/>
    </xf>
    <xf numFmtId="0" fontId="2" fillId="0" borderId="58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4" xfId="0" applyFont="1" applyBorder="1" applyAlignment="1">
      <alignment horizontal="center" vertical="center" textRotation="90" readingOrder="2"/>
    </xf>
    <xf numFmtId="0" fontId="2" fillId="0" borderId="57" xfId="0" applyFont="1" applyBorder="1" applyAlignment="1">
      <alignment horizontal="center" vertical="center" textRotation="90" readingOrder="2"/>
    </xf>
    <xf numFmtId="0" fontId="2" fillId="6" borderId="32" xfId="0" applyFont="1" applyFill="1" applyBorder="1" applyAlignment="1">
      <alignment horizontal="center" vertical="center" readingOrder="2"/>
    </xf>
    <xf numFmtId="0" fontId="2" fillId="6" borderId="58" xfId="0" applyFont="1" applyFill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1" fontId="6" fillId="0" borderId="3" xfId="0" applyNumberFormat="1" applyFont="1" applyBorder="1" applyAlignment="1">
      <alignment horizontal="center" vertical="center" wrapText="1" readingOrder="2"/>
    </xf>
    <xf numFmtId="1" fontId="6" fillId="0" borderId="5" xfId="0" applyNumberFormat="1" applyFont="1" applyBorder="1" applyAlignment="1">
      <alignment horizontal="center" vertical="center" wrapText="1" readingOrder="2"/>
    </xf>
    <xf numFmtId="0" fontId="2" fillId="0" borderId="33" xfId="0" applyFont="1" applyBorder="1" applyAlignment="1">
      <alignment horizontal="center" vertical="center" wrapText="1" readingOrder="2"/>
    </xf>
    <xf numFmtId="1" fontId="6" fillId="0" borderId="62" xfId="0" applyNumberFormat="1" applyFont="1" applyBorder="1" applyAlignment="1">
      <alignment horizontal="center" vertical="center" wrapText="1" readingOrder="2"/>
    </xf>
  </cellXfs>
  <cellStyles count="4">
    <cellStyle name="Comma" xfId="1" builtinId="3"/>
    <cellStyle name="Normal" xfId="0" builtinId="0"/>
    <cellStyle name="Normal 2" xfId="2" xr:uid="{00000000-0005-0000-0000-000002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val>
            <c:numRef>
              <c:f>Sheet1!$D$234:$H$234</c:f>
              <c:numCache>
                <c:formatCode>General</c:formatCode>
                <c:ptCount val="5"/>
                <c:pt idx="0" formatCode="0%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CF-AC48-832E-D295344FE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1251328"/>
        <c:axId val="133730240"/>
        <c:axId val="0"/>
      </c:bar3DChart>
      <c:catAx>
        <c:axId val="161251328"/>
        <c:scaling>
          <c:orientation val="minMax"/>
        </c:scaling>
        <c:delete val="0"/>
        <c:axPos val="b"/>
        <c:majorTickMark val="out"/>
        <c:minorTickMark val="none"/>
        <c:tickLblPos val="nextTo"/>
        <c:crossAx val="133730240"/>
        <c:crosses val="autoZero"/>
        <c:auto val="1"/>
        <c:lblAlgn val="ctr"/>
        <c:lblOffset val="100"/>
        <c:noMultiLvlLbl val="0"/>
      </c:catAx>
      <c:valAx>
        <c:axId val="1337302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61251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4016185476815399E-2"/>
          <c:y val="2.8252405949256341E-2"/>
          <c:w val="0.76629024496937881"/>
          <c:h val="0.8326195683872849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val>
            <c:numRef>
              <c:f>Sheet1!$D$209:$H$209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B7-8B47-9E51-A45E2ECEA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1251840"/>
        <c:axId val="134099456"/>
        <c:axId val="0"/>
      </c:bar3DChart>
      <c:catAx>
        <c:axId val="161251840"/>
        <c:scaling>
          <c:orientation val="minMax"/>
        </c:scaling>
        <c:delete val="0"/>
        <c:axPos val="b"/>
        <c:majorTickMark val="out"/>
        <c:minorTickMark val="none"/>
        <c:tickLblPos val="nextTo"/>
        <c:crossAx val="134099456"/>
        <c:crosses val="autoZero"/>
        <c:auto val="1"/>
        <c:lblAlgn val="ctr"/>
        <c:lblOffset val="100"/>
        <c:noMultiLvlLbl val="0"/>
      </c:catAx>
      <c:valAx>
        <c:axId val="1340994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1251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 /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0</xdr:row>
          <xdr:rowOff>0</xdr:rowOff>
        </xdr:from>
        <xdr:to>
          <xdr:col>10</xdr:col>
          <xdr:colOff>314325</xdr:colOff>
          <xdr:row>0</xdr:row>
          <xdr:rowOff>190500</xdr:rowOff>
        </xdr:to>
        <xdr:sp macro="" textlink="">
          <xdr:nvSpPr>
            <xdr:cNvPr id="222209" name="Check Box 1" hidden="1">
              <a:extLst>
                <a:ext uri="{63B3BB69-23CF-44E3-9099-C40C66FF867C}">
                  <a14:compatExt spid="_x0000_s222209"/>
                </a:ext>
                <a:ext uri="{FF2B5EF4-FFF2-40B4-BE49-F238E27FC236}">
                  <a16:creationId xmlns:a16="http://schemas.microsoft.com/office/drawing/2014/main" id="{00000000-0008-0000-0000-0000016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0</xdr:row>
          <xdr:rowOff>0</xdr:rowOff>
        </xdr:from>
        <xdr:to>
          <xdr:col>10</xdr:col>
          <xdr:colOff>333375</xdr:colOff>
          <xdr:row>0</xdr:row>
          <xdr:rowOff>190500</xdr:rowOff>
        </xdr:to>
        <xdr:sp macro="" textlink="">
          <xdr:nvSpPr>
            <xdr:cNvPr id="222210" name="Check Box 2" hidden="1">
              <a:extLst>
                <a:ext uri="{63B3BB69-23CF-44E3-9099-C40C66FF867C}">
                  <a14:compatExt spid="_x0000_s222210"/>
                </a:ext>
                <a:ext uri="{FF2B5EF4-FFF2-40B4-BE49-F238E27FC236}">
                  <a16:creationId xmlns:a16="http://schemas.microsoft.com/office/drawing/2014/main" id="{00000000-0008-0000-0000-0000026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0</xdr:row>
          <xdr:rowOff>0</xdr:rowOff>
        </xdr:from>
        <xdr:to>
          <xdr:col>10</xdr:col>
          <xdr:colOff>323850</xdr:colOff>
          <xdr:row>0</xdr:row>
          <xdr:rowOff>190500</xdr:rowOff>
        </xdr:to>
        <xdr:sp macro="" textlink="">
          <xdr:nvSpPr>
            <xdr:cNvPr id="222211" name="Check Box 3" hidden="1">
              <a:extLst>
                <a:ext uri="{63B3BB69-23CF-44E3-9099-C40C66FF867C}">
                  <a14:compatExt spid="_x0000_s222211"/>
                </a:ext>
                <a:ext uri="{FF2B5EF4-FFF2-40B4-BE49-F238E27FC236}">
                  <a16:creationId xmlns:a16="http://schemas.microsoft.com/office/drawing/2014/main" id="{00000000-0008-0000-0000-0000036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0</xdr:row>
          <xdr:rowOff>0</xdr:rowOff>
        </xdr:from>
        <xdr:to>
          <xdr:col>10</xdr:col>
          <xdr:colOff>314325</xdr:colOff>
          <xdr:row>0</xdr:row>
          <xdr:rowOff>190500</xdr:rowOff>
        </xdr:to>
        <xdr:sp macro="" textlink="">
          <xdr:nvSpPr>
            <xdr:cNvPr id="222212" name="Check Box 4" hidden="1">
              <a:extLst>
                <a:ext uri="{63B3BB69-23CF-44E3-9099-C40C66FF867C}">
                  <a14:compatExt spid="_x0000_s222212"/>
                </a:ext>
                <a:ext uri="{FF2B5EF4-FFF2-40B4-BE49-F238E27FC236}">
                  <a16:creationId xmlns:a16="http://schemas.microsoft.com/office/drawing/2014/main" id="{00000000-0008-0000-0000-0000046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0</xdr:row>
          <xdr:rowOff>0</xdr:rowOff>
        </xdr:from>
        <xdr:to>
          <xdr:col>10</xdr:col>
          <xdr:colOff>533400</xdr:colOff>
          <xdr:row>0</xdr:row>
          <xdr:rowOff>190500</xdr:rowOff>
        </xdr:to>
        <xdr:sp macro="" textlink="">
          <xdr:nvSpPr>
            <xdr:cNvPr id="222213" name="Check Box 5" hidden="1">
              <a:extLst>
                <a:ext uri="{63B3BB69-23CF-44E3-9099-C40C66FF867C}">
                  <a14:compatExt spid="_x0000_s222213"/>
                </a:ext>
                <a:ext uri="{FF2B5EF4-FFF2-40B4-BE49-F238E27FC236}">
                  <a16:creationId xmlns:a16="http://schemas.microsoft.com/office/drawing/2014/main" id="{00000000-0008-0000-0000-0000056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xdr:twoCellAnchor>
    <xdr:from>
      <xdr:col>8</xdr:col>
      <xdr:colOff>400050</xdr:colOff>
      <xdr:row>223</xdr:row>
      <xdr:rowOff>33337</xdr:rowOff>
    </xdr:from>
    <xdr:to>
      <xdr:col>14</xdr:col>
      <xdr:colOff>304800</xdr:colOff>
      <xdr:row>234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504825</xdr:colOff>
      <xdr:row>199</xdr:row>
      <xdr:rowOff>4762</xdr:rowOff>
    </xdr:from>
    <xdr:to>
      <xdr:col>15</xdr:col>
      <xdr:colOff>295275</xdr:colOff>
      <xdr:row>210</xdr:row>
      <xdr:rowOff>52387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 /><Relationship Id="rId3" Type="http://schemas.openxmlformats.org/officeDocument/2006/relationships/vmlDrawing" Target="../drawings/vmlDrawing1.vml" /><Relationship Id="rId7" Type="http://schemas.openxmlformats.org/officeDocument/2006/relationships/ctrlProp" Target="../ctrlProps/ctrlProp4.xml" /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Relationship Id="rId6" Type="http://schemas.openxmlformats.org/officeDocument/2006/relationships/ctrlProp" Target="../ctrlProps/ctrlProp3.xml" /><Relationship Id="rId5" Type="http://schemas.openxmlformats.org/officeDocument/2006/relationships/ctrlProp" Target="../ctrlProps/ctrlProp2.xml" /><Relationship Id="rId4" Type="http://schemas.openxmlformats.org/officeDocument/2006/relationships/ctrlProp" Target="../ctrlProps/ctrlProp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3"/>
  <sheetViews>
    <sheetView rightToLeft="1" tabSelected="1" topLeftCell="A193" workbookViewId="0" xr3:uid="{AEA406A1-0E4B-5B11-9CD5-51D6E497D94C}">
      <selection activeCell="I197" sqref="I197"/>
    </sheetView>
  </sheetViews>
  <sheetFormatPr defaultRowHeight="14.25" x14ac:dyDescent="0.15"/>
  <cols>
    <col min="1" max="1" width="2" style="1" customWidth="1"/>
    <col min="2" max="2" width="2.44140625" style="1" customWidth="1"/>
    <col min="3" max="3" width="27.88671875" style="1" customWidth="1"/>
    <col min="4" max="4" width="10.109375" style="1" customWidth="1"/>
    <col min="5" max="6" width="11.33203125" style="1" customWidth="1"/>
    <col min="7" max="10" width="9.44140625" style="1" customWidth="1"/>
    <col min="11" max="11" width="8.88671875" style="1"/>
    <col min="12" max="16384" width="8.88671875" style="7"/>
  </cols>
  <sheetData>
    <row r="1" spans="2:11" x14ac:dyDescent="0.15">
      <c r="K1" s="71"/>
    </row>
    <row r="2" spans="2:11" x14ac:dyDescent="0.15">
      <c r="B2" s="274" t="s">
        <v>106</v>
      </c>
      <c r="C2" s="274"/>
      <c r="D2" s="274"/>
      <c r="E2" s="63"/>
    </row>
    <row r="3" spans="2:11" x14ac:dyDescent="0.15">
      <c r="B3" s="63" t="s">
        <v>92</v>
      </c>
      <c r="C3" s="3"/>
      <c r="D3" s="3"/>
    </row>
    <row r="5" spans="2:11" x14ac:dyDescent="0.15">
      <c r="B5" s="301" t="s">
        <v>0</v>
      </c>
      <c r="C5" s="301" t="s">
        <v>3</v>
      </c>
      <c r="D5" s="301" t="s">
        <v>2</v>
      </c>
      <c r="E5" s="303" t="s">
        <v>87</v>
      </c>
      <c r="F5" s="305" t="s">
        <v>102</v>
      </c>
      <c r="G5" s="305"/>
      <c r="H5" s="305"/>
      <c r="I5" s="305"/>
      <c r="J5" s="305"/>
    </row>
    <row r="6" spans="2:11" x14ac:dyDescent="0.15">
      <c r="B6" s="302"/>
      <c r="C6" s="302"/>
      <c r="D6" s="302"/>
      <c r="E6" s="304"/>
      <c r="F6" s="65" t="s">
        <v>4</v>
      </c>
      <c r="G6" s="65" t="s">
        <v>5</v>
      </c>
      <c r="H6" s="65" t="s">
        <v>6</v>
      </c>
      <c r="I6" s="65" t="s">
        <v>88</v>
      </c>
      <c r="J6" s="65" t="s">
        <v>89</v>
      </c>
    </row>
    <row r="7" spans="2:11" x14ac:dyDescent="0.15">
      <c r="B7" s="65">
        <v>1</v>
      </c>
      <c r="C7" s="66"/>
      <c r="D7" s="67"/>
      <c r="E7" s="68"/>
      <c r="F7" s="69"/>
      <c r="G7" s="69"/>
      <c r="H7" s="69"/>
      <c r="I7" s="69"/>
      <c r="J7" s="69"/>
    </row>
    <row r="8" spans="2:11" x14ac:dyDescent="0.15">
      <c r="B8" s="65">
        <v>2</v>
      </c>
      <c r="C8" s="67"/>
      <c r="D8" s="67"/>
      <c r="E8" s="9"/>
      <c r="F8" s="70"/>
      <c r="G8" s="70"/>
      <c r="H8" s="70"/>
      <c r="I8" s="70"/>
      <c r="J8" s="70"/>
    </row>
    <row r="9" spans="2:11" x14ac:dyDescent="0.15">
      <c r="B9" s="65">
        <v>3</v>
      </c>
      <c r="C9" s="67"/>
      <c r="D9" s="67"/>
      <c r="E9" s="67"/>
      <c r="F9" s="70"/>
      <c r="G9" s="70"/>
      <c r="H9" s="70"/>
      <c r="I9" s="70"/>
      <c r="J9" s="70"/>
    </row>
    <row r="10" spans="2:11" x14ac:dyDescent="0.15">
      <c r="B10" s="65"/>
      <c r="C10" s="67"/>
      <c r="D10" s="67"/>
      <c r="E10" s="9"/>
      <c r="F10" s="69"/>
      <c r="G10" s="69"/>
      <c r="H10" s="69"/>
      <c r="I10" s="69" t="s">
        <v>180</v>
      </c>
      <c r="J10" s="69"/>
    </row>
    <row r="13" spans="2:11" x14ac:dyDescent="0.15">
      <c r="B13" s="62" t="s">
        <v>172</v>
      </c>
    </row>
    <row r="14" spans="2:11" x14ac:dyDescent="0.15">
      <c r="B14" s="64" t="s">
        <v>184</v>
      </c>
    </row>
    <row r="15" spans="2:11" x14ac:dyDescent="0.15">
      <c r="B15" s="64"/>
      <c r="C15" s="255" t="s">
        <v>186</v>
      </c>
      <c r="D15" s="1" t="s">
        <v>185</v>
      </c>
      <c r="E15" s="7" t="s">
        <v>187</v>
      </c>
    </row>
    <row r="16" spans="2:11" ht="15" thickBot="1" x14ac:dyDescent="0.2">
      <c r="F16" s="1" t="s">
        <v>1</v>
      </c>
    </row>
    <row r="17" spans="2:10" ht="36" customHeight="1" thickBot="1" x14ac:dyDescent="0.2">
      <c r="B17" s="252" t="s">
        <v>7</v>
      </c>
      <c r="C17" s="253"/>
      <c r="D17" s="225" t="s">
        <v>103</v>
      </c>
      <c r="E17" s="208" t="s">
        <v>105</v>
      </c>
      <c r="F17" s="254" t="s">
        <v>104</v>
      </c>
      <c r="G17" s="7"/>
    </row>
    <row r="18" spans="2:10" ht="22.5" customHeight="1" thickBot="1" x14ac:dyDescent="0.2">
      <c r="B18" s="6"/>
      <c r="C18" s="2" t="s">
        <v>190</v>
      </c>
      <c r="D18" s="210"/>
      <c r="E18" s="251"/>
      <c r="F18" s="125">
        <f t="shared" ref="F18:F19" si="0">E18*D18/1000</f>
        <v>0</v>
      </c>
      <c r="G18" s="7"/>
    </row>
    <row r="19" spans="2:10" ht="15" thickBot="1" x14ac:dyDescent="0.2">
      <c r="B19" s="74"/>
      <c r="C19" s="75" t="s">
        <v>191</v>
      </c>
      <c r="D19" s="76"/>
      <c r="E19" s="76"/>
      <c r="F19" s="125">
        <f t="shared" si="0"/>
        <v>0</v>
      </c>
      <c r="G19" s="7"/>
    </row>
    <row r="20" spans="2:10" ht="15" thickBot="1" x14ac:dyDescent="0.2">
      <c r="B20" s="89"/>
      <c r="C20" s="90"/>
      <c r="D20" s="36"/>
      <c r="E20" s="36"/>
      <c r="F20" s="125">
        <f>F18+F19</f>
        <v>0</v>
      </c>
      <c r="G20" s="7"/>
    </row>
    <row r="21" spans="2:10" x14ac:dyDescent="0.15">
      <c r="B21" s="126" t="s">
        <v>188</v>
      </c>
    </row>
    <row r="22" spans="2:10" ht="15" thickBot="1" x14ac:dyDescent="0.2">
      <c r="B22" s="126"/>
    </row>
    <row r="23" spans="2:10" ht="36" customHeight="1" x14ac:dyDescent="0.15">
      <c r="B23" s="252" t="s">
        <v>7</v>
      </c>
      <c r="C23" s="253"/>
      <c r="D23" s="225" t="s">
        <v>103</v>
      </c>
      <c r="E23" s="208" t="s">
        <v>193</v>
      </c>
      <c r="F23" s="254" t="s">
        <v>194</v>
      </c>
      <c r="G23" s="7"/>
    </row>
    <row r="24" spans="2:10" ht="22.5" customHeight="1" thickBot="1" x14ac:dyDescent="0.2">
      <c r="B24" s="6"/>
      <c r="C24" s="2" t="s">
        <v>192</v>
      </c>
      <c r="D24" s="210"/>
      <c r="E24" s="251"/>
      <c r="F24" s="209"/>
      <c r="G24" s="7"/>
    </row>
    <row r="25" spans="2:10" ht="15" thickBot="1" x14ac:dyDescent="0.2">
      <c r="B25" s="89"/>
      <c r="C25" s="90"/>
      <c r="D25" s="36"/>
      <c r="E25" s="36"/>
      <c r="F25" s="125">
        <f>E25*D25/1000</f>
        <v>0</v>
      </c>
      <c r="G25" s="7"/>
    </row>
    <row r="26" spans="2:10" x14ac:dyDescent="0.15">
      <c r="B26" s="126" t="s">
        <v>189</v>
      </c>
    </row>
    <row r="27" spans="2:10" x14ac:dyDescent="0.15">
      <c r="B27" s="7"/>
    </row>
    <row r="28" spans="2:10" x14ac:dyDescent="0.15">
      <c r="B28" s="7"/>
    </row>
    <row r="29" spans="2:10" x14ac:dyDescent="0.15">
      <c r="B29" s="62" t="s">
        <v>9</v>
      </c>
      <c r="C29" s="64"/>
      <c r="D29" s="64"/>
      <c r="E29" s="64"/>
    </row>
    <row r="30" spans="2:10" x14ac:dyDescent="0.15">
      <c r="B30" s="64" t="s">
        <v>133</v>
      </c>
      <c r="C30" s="64"/>
      <c r="D30" s="64"/>
      <c r="E30" s="64"/>
      <c r="F30" s="78"/>
      <c r="G30" s="78"/>
      <c r="H30" s="78"/>
      <c r="I30" s="78"/>
      <c r="J30" s="78"/>
    </row>
    <row r="31" spans="2:10" ht="15" thickBot="1" x14ac:dyDescent="0.2"/>
    <row r="32" spans="2:10" x14ac:dyDescent="0.15">
      <c r="B32" s="306" t="s">
        <v>0</v>
      </c>
      <c r="C32" s="292" t="s">
        <v>10</v>
      </c>
      <c r="D32" s="292" t="s">
        <v>11</v>
      </c>
      <c r="E32" s="281" t="s">
        <v>110</v>
      </c>
      <c r="F32" s="282"/>
    </row>
    <row r="33" spans="2:6" ht="28.5" x14ac:dyDescent="0.15">
      <c r="B33" s="307"/>
      <c r="C33" s="304"/>
      <c r="D33" s="304"/>
      <c r="E33" s="66" t="s">
        <v>90</v>
      </c>
      <c r="F33" s="79" t="s">
        <v>111</v>
      </c>
    </row>
    <row r="34" spans="2:6" x14ac:dyDescent="0.15">
      <c r="B34" s="80">
        <v>1</v>
      </c>
      <c r="C34" s="81"/>
      <c r="D34" s="8"/>
      <c r="E34" s="9"/>
      <c r="F34" s="10"/>
    </row>
    <row r="35" spans="2:6" x14ac:dyDescent="0.15">
      <c r="B35" s="80">
        <v>2</v>
      </c>
      <c r="C35" s="81"/>
      <c r="D35" s="8"/>
      <c r="E35" s="9"/>
      <c r="F35" s="10"/>
    </row>
    <row r="36" spans="2:6" x14ac:dyDescent="0.15">
      <c r="B36" s="80">
        <v>3</v>
      </c>
      <c r="C36" s="81"/>
      <c r="D36" s="11"/>
      <c r="E36" s="9"/>
      <c r="F36" s="10"/>
    </row>
    <row r="37" spans="2:6" x14ac:dyDescent="0.15">
      <c r="B37" s="80">
        <v>4</v>
      </c>
      <c r="C37" s="81"/>
      <c r="D37" s="11"/>
      <c r="E37" s="9"/>
      <c r="F37" s="10"/>
    </row>
    <row r="38" spans="2:6" x14ac:dyDescent="0.15">
      <c r="B38" s="80">
        <v>5</v>
      </c>
      <c r="C38" s="81"/>
      <c r="D38" s="11"/>
      <c r="E38" s="9"/>
      <c r="F38" s="10"/>
    </row>
    <row r="39" spans="2:6" x14ac:dyDescent="0.15">
      <c r="B39" s="80">
        <v>6</v>
      </c>
      <c r="C39" s="81"/>
      <c r="D39" s="11"/>
      <c r="E39" s="9"/>
      <c r="F39" s="10"/>
    </row>
    <row r="40" spans="2:6" x14ac:dyDescent="0.15">
      <c r="B40" s="80">
        <v>7</v>
      </c>
      <c r="C40" s="81"/>
      <c r="D40" s="11"/>
      <c r="E40" s="9"/>
      <c r="F40" s="10"/>
    </row>
    <row r="41" spans="2:6" ht="15" thickBot="1" x14ac:dyDescent="0.2">
      <c r="B41" s="82"/>
      <c r="C41" s="83" t="s">
        <v>12</v>
      </c>
      <c r="D41" s="12"/>
      <c r="E41" s="83"/>
      <c r="F41" s="13">
        <f>SUM(F34:F40)</f>
        <v>0</v>
      </c>
    </row>
    <row r="42" spans="2:6" x14ac:dyDescent="0.15">
      <c r="B42" s="71"/>
      <c r="C42" s="71"/>
      <c r="D42" s="71"/>
      <c r="E42" s="71"/>
    </row>
    <row r="43" spans="2:6" x14ac:dyDescent="0.15">
      <c r="B43" s="63" t="s">
        <v>107</v>
      </c>
      <c r="C43" s="63"/>
      <c r="D43" s="63"/>
      <c r="E43" s="63"/>
      <c r="F43" s="3"/>
    </row>
    <row r="44" spans="2:6" ht="15" thickBot="1" x14ac:dyDescent="0.2">
      <c r="B44" s="64" t="s">
        <v>13</v>
      </c>
    </row>
    <row r="45" spans="2:6" x14ac:dyDescent="0.15">
      <c r="B45" s="294" t="s">
        <v>0</v>
      </c>
      <c r="C45" s="296" t="s">
        <v>14</v>
      </c>
      <c r="D45" s="296" t="s">
        <v>11</v>
      </c>
      <c r="E45" s="296" t="s">
        <v>15</v>
      </c>
      <c r="F45" s="298" t="s">
        <v>16</v>
      </c>
    </row>
    <row r="46" spans="2:6" ht="15" thickBot="1" x14ac:dyDescent="0.2">
      <c r="B46" s="295"/>
      <c r="C46" s="297"/>
      <c r="D46" s="297"/>
      <c r="E46" s="297"/>
      <c r="F46" s="299"/>
    </row>
    <row r="47" spans="2:6" x14ac:dyDescent="0.15">
      <c r="B47" s="72">
        <v>1</v>
      </c>
      <c r="C47" s="14"/>
      <c r="D47" s="14"/>
      <c r="E47" s="15"/>
      <c r="F47" s="16"/>
    </row>
    <row r="48" spans="2:6" x14ac:dyDescent="0.15">
      <c r="B48" s="6">
        <v>2</v>
      </c>
      <c r="C48" s="20"/>
      <c r="D48" s="17"/>
      <c r="E48" s="18"/>
      <c r="F48" s="19"/>
    </row>
    <row r="49" spans="2:6" x14ac:dyDescent="0.15">
      <c r="B49" s="6">
        <v>3</v>
      </c>
      <c r="C49" s="20"/>
      <c r="D49" s="20"/>
      <c r="E49" s="18"/>
      <c r="F49" s="19"/>
    </row>
    <row r="50" spans="2:6" x14ac:dyDescent="0.15">
      <c r="B50" s="6"/>
      <c r="C50" s="20"/>
      <c r="D50" s="20"/>
      <c r="E50" s="18"/>
      <c r="F50" s="19"/>
    </row>
    <row r="51" spans="2:6" x14ac:dyDescent="0.15">
      <c r="B51" s="6">
        <v>4</v>
      </c>
      <c r="C51" s="20"/>
      <c r="D51" s="20"/>
      <c r="E51" s="18"/>
      <c r="F51" s="19"/>
    </row>
    <row r="52" spans="2:6" x14ac:dyDescent="0.15">
      <c r="B52" s="6"/>
      <c r="C52" s="20"/>
      <c r="D52" s="20"/>
      <c r="E52" s="18"/>
      <c r="F52" s="19"/>
    </row>
    <row r="53" spans="2:6" ht="15" thickBot="1" x14ac:dyDescent="0.2">
      <c r="B53" s="84" t="s">
        <v>8</v>
      </c>
      <c r="C53" s="85"/>
      <c r="D53" s="85"/>
      <c r="E53" s="85"/>
      <c r="F53" s="21">
        <f>SUM(F47:F52)</f>
        <v>0</v>
      </c>
    </row>
    <row r="55" spans="2:6" x14ac:dyDescent="0.15">
      <c r="B55" s="86" t="s">
        <v>108</v>
      </c>
      <c r="C55" s="86"/>
      <c r="D55" s="86"/>
      <c r="E55" s="86"/>
    </row>
    <row r="56" spans="2:6" ht="15" thickBot="1" x14ac:dyDescent="0.2"/>
    <row r="57" spans="2:6" x14ac:dyDescent="0.15">
      <c r="B57" s="298" t="s">
        <v>0</v>
      </c>
      <c r="C57" s="298" t="s">
        <v>14</v>
      </c>
      <c r="D57" s="298" t="s">
        <v>11</v>
      </c>
      <c r="E57" s="298" t="s">
        <v>15</v>
      </c>
      <c r="F57" s="298" t="s">
        <v>16</v>
      </c>
    </row>
    <row r="58" spans="2:6" ht="15" thickBot="1" x14ac:dyDescent="0.2">
      <c r="B58" s="300"/>
      <c r="C58" s="299"/>
      <c r="D58" s="299"/>
      <c r="E58" s="299"/>
      <c r="F58" s="299"/>
    </row>
    <row r="59" spans="2:6" x14ac:dyDescent="0.15">
      <c r="B59" s="87">
        <v>1</v>
      </c>
      <c r="C59" s="32"/>
      <c r="D59" s="22"/>
      <c r="E59" s="15"/>
      <c r="F59" s="16"/>
    </row>
    <row r="60" spans="2:6" x14ac:dyDescent="0.15">
      <c r="B60" s="88">
        <v>2</v>
      </c>
      <c r="C60" s="2"/>
      <c r="D60" s="23"/>
      <c r="E60" s="18"/>
      <c r="F60" s="19"/>
    </row>
    <row r="61" spans="2:6" x14ac:dyDescent="0.15">
      <c r="B61" s="88">
        <v>3</v>
      </c>
      <c r="C61" s="2"/>
      <c r="D61" s="24"/>
      <c r="E61" s="18"/>
      <c r="F61" s="19"/>
    </row>
    <row r="62" spans="2:6" x14ac:dyDescent="0.15">
      <c r="B62" s="88">
        <v>4</v>
      </c>
      <c r="C62" s="2"/>
      <c r="D62" s="24"/>
      <c r="E62" s="18"/>
      <c r="F62" s="19"/>
    </row>
    <row r="63" spans="2:6" x14ac:dyDescent="0.15">
      <c r="B63" s="88">
        <v>5</v>
      </c>
      <c r="C63" s="2"/>
      <c r="D63" s="23"/>
      <c r="E63" s="18"/>
      <c r="F63" s="19"/>
    </row>
    <row r="64" spans="2:6" x14ac:dyDescent="0.15">
      <c r="B64" s="88">
        <v>6</v>
      </c>
      <c r="C64" s="2"/>
      <c r="D64" s="23"/>
      <c r="E64" s="18"/>
      <c r="F64" s="19"/>
    </row>
    <row r="65" spans="1:11" x14ac:dyDescent="0.15">
      <c r="B65" s="88">
        <v>7</v>
      </c>
      <c r="C65" s="2"/>
      <c r="D65" s="23"/>
      <c r="E65" s="18"/>
      <c r="F65" s="19"/>
    </row>
    <row r="66" spans="1:11" ht="15" thickBot="1" x14ac:dyDescent="0.2">
      <c r="B66" s="88">
        <v>8</v>
      </c>
      <c r="C66" s="2"/>
      <c r="D66" s="23"/>
      <c r="E66" s="18"/>
      <c r="F66" s="19"/>
    </row>
    <row r="67" spans="1:11" ht="15" thickBot="1" x14ac:dyDescent="0.2">
      <c r="B67" s="89" t="s">
        <v>8</v>
      </c>
      <c r="C67" s="90"/>
      <c r="D67" s="90"/>
      <c r="E67" s="90"/>
      <c r="F67" s="25">
        <f>SUM(F59:F66)</f>
        <v>0</v>
      </c>
    </row>
    <row r="70" spans="1:11" s="131" customFormat="1" ht="15" thickBot="1" x14ac:dyDescent="0.2">
      <c r="A70" s="3"/>
      <c r="B70" s="93" t="s">
        <v>17</v>
      </c>
      <c r="C70" s="93"/>
      <c r="D70" s="93"/>
      <c r="E70" s="93"/>
      <c r="F70" s="94"/>
      <c r="G70" s="94"/>
      <c r="H70" s="3"/>
      <c r="I70" s="3"/>
      <c r="J70" s="3"/>
      <c r="K70" s="3"/>
    </row>
    <row r="71" spans="1:11" ht="15" thickBot="1" x14ac:dyDescent="0.2">
      <c r="B71" s="127" t="s">
        <v>0</v>
      </c>
      <c r="C71" s="14" t="s">
        <v>18</v>
      </c>
      <c r="D71" s="32"/>
      <c r="E71" s="32"/>
      <c r="F71" s="128" t="s">
        <v>19</v>
      </c>
    </row>
    <row r="72" spans="1:11" x14ac:dyDescent="0.15">
      <c r="B72" s="5">
        <v>1</v>
      </c>
      <c r="C72" s="14" t="s">
        <v>115</v>
      </c>
      <c r="D72" s="26"/>
      <c r="E72" s="26"/>
      <c r="F72" s="115"/>
    </row>
    <row r="73" spans="1:11" x14ac:dyDescent="0.15">
      <c r="B73" s="4">
        <v>2</v>
      </c>
      <c r="C73" s="20" t="s">
        <v>205</v>
      </c>
      <c r="D73" s="28"/>
      <c r="E73" s="28"/>
      <c r="F73" s="129"/>
    </row>
    <row r="74" spans="1:11" x14ac:dyDescent="0.15">
      <c r="B74" s="4">
        <v>3</v>
      </c>
      <c r="C74" s="20" t="s">
        <v>116</v>
      </c>
      <c r="D74" s="28"/>
      <c r="E74" s="28"/>
      <c r="F74" s="129"/>
    </row>
    <row r="75" spans="1:11" x14ac:dyDescent="0.15">
      <c r="B75" s="4">
        <v>4</v>
      </c>
      <c r="C75" s="20" t="s">
        <v>117</v>
      </c>
      <c r="D75" s="28"/>
      <c r="E75" s="28"/>
      <c r="F75" s="129"/>
    </row>
    <row r="76" spans="1:11" x14ac:dyDescent="0.15">
      <c r="B76" s="4">
        <v>5</v>
      </c>
      <c r="C76" s="20" t="s">
        <v>118</v>
      </c>
      <c r="D76" s="28"/>
      <c r="E76" s="28"/>
      <c r="F76" s="129"/>
    </row>
    <row r="77" spans="1:11" x14ac:dyDescent="0.15">
      <c r="B77" s="4">
        <v>6</v>
      </c>
      <c r="C77" s="20" t="s">
        <v>119</v>
      </c>
      <c r="D77" s="28"/>
      <c r="E77" s="28"/>
      <c r="F77" s="129"/>
    </row>
    <row r="78" spans="1:11" ht="15" thickBot="1" x14ac:dyDescent="0.2">
      <c r="B78" s="4"/>
      <c r="C78" s="20" t="s">
        <v>114</v>
      </c>
      <c r="D78" s="28"/>
      <c r="E78" s="28"/>
      <c r="F78" s="129"/>
    </row>
    <row r="79" spans="1:11" ht="15" thickBot="1" x14ac:dyDescent="0.2">
      <c r="B79" s="89" t="s">
        <v>12</v>
      </c>
      <c r="C79" s="30"/>
      <c r="D79" s="30"/>
      <c r="E79" s="30"/>
      <c r="F79" s="130">
        <f>SUM(E72:J78)</f>
        <v>0</v>
      </c>
    </row>
    <row r="82" spans="2:10" x14ac:dyDescent="0.15">
      <c r="B82" s="93" t="s">
        <v>20</v>
      </c>
      <c r="C82" s="93"/>
      <c r="D82" s="93"/>
      <c r="E82" s="93"/>
      <c r="F82" s="94"/>
      <c r="G82" s="94"/>
    </row>
    <row r="84" spans="2:10" x14ac:dyDescent="0.15">
      <c r="B84" s="274" t="s">
        <v>21</v>
      </c>
      <c r="C84" s="274"/>
      <c r="D84" s="274"/>
      <c r="E84" s="274"/>
      <c r="F84" s="274"/>
      <c r="G84" s="274"/>
    </row>
    <row r="85" spans="2:10" ht="15" thickBot="1" x14ac:dyDescent="0.2">
      <c r="B85" s="64" t="s">
        <v>127</v>
      </c>
    </row>
    <row r="86" spans="2:10" ht="15" thickBot="1" x14ac:dyDescent="0.2">
      <c r="B86" s="141"/>
      <c r="C86" s="41" t="s">
        <v>7</v>
      </c>
      <c r="D86" s="279" t="s">
        <v>23</v>
      </c>
      <c r="E86" s="280"/>
      <c r="F86" s="142" t="s">
        <v>19</v>
      </c>
    </row>
    <row r="87" spans="2:10" x14ac:dyDescent="0.15">
      <c r="B87" s="4">
        <v>1</v>
      </c>
      <c r="C87" s="132" t="s">
        <v>25</v>
      </c>
      <c r="D87" s="132"/>
      <c r="E87" s="139" t="s">
        <v>24</v>
      </c>
      <c r="F87" s="135">
        <f>G121/6</f>
        <v>0</v>
      </c>
    </row>
    <row r="88" spans="2:10" x14ac:dyDescent="0.15">
      <c r="B88" s="4">
        <v>2</v>
      </c>
      <c r="C88" s="132" t="s">
        <v>26</v>
      </c>
      <c r="D88" s="137"/>
      <c r="E88" s="138" t="s">
        <v>113</v>
      </c>
      <c r="F88" s="135"/>
    </row>
    <row r="89" spans="2:10" x14ac:dyDescent="0.15">
      <c r="B89" s="4">
        <v>3</v>
      </c>
      <c r="C89" s="132" t="s">
        <v>123</v>
      </c>
      <c r="D89" s="132"/>
      <c r="E89" s="139" t="s">
        <v>24</v>
      </c>
      <c r="F89" s="136">
        <f>G136/6</f>
        <v>0</v>
      </c>
    </row>
    <row r="90" spans="2:10" x14ac:dyDescent="0.15">
      <c r="B90" s="4">
        <v>4</v>
      </c>
      <c r="C90" s="132" t="s">
        <v>27</v>
      </c>
      <c r="D90" s="132"/>
      <c r="E90" s="139" t="s">
        <v>24</v>
      </c>
      <c r="F90" s="135"/>
    </row>
    <row r="91" spans="2:10" ht="15" thickBot="1" x14ac:dyDescent="0.2">
      <c r="B91" s="4">
        <v>5</v>
      </c>
      <c r="C91" s="133" t="s">
        <v>28</v>
      </c>
      <c r="D91" s="133"/>
      <c r="E91" s="140" t="s">
        <v>24</v>
      </c>
      <c r="F91" s="135"/>
    </row>
    <row r="92" spans="2:10" ht="15" thickBot="1" x14ac:dyDescent="0.2">
      <c r="B92" s="89" t="s">
        <v>29</v>
      </c>
      <c r="C92" s="90"/>
      <c r="D92" s="92"/>
      <c r="E92" s="96"/>
      <c r="F92" s="125">
        <f>SUM(F87:J91)</f>
        <v>0</v>
      </c>
    </row>
    <row r="94" spans="2:10" x14ac:dyDescent="0.15">
      <c r="B94" s="91"/>
      <c r="C94" s="91"/>
      <c r="D94" s="91"/>
      <c r="E94" s="91"/>
      <c r="F94" s="91"/>
      <c r="G94" s="91"/>
      <c r="H94" s="91"/>
      <c r="I94" s="91"/>
    </row>
    <row r="95" spans="2:10" x14ac:dyDescent="0.15">
      <c r="B95" s="97" t="s">
        <v>30</v>
      </c>
      <c r="C95" s="97"/>
      <c r="D95" s="97"/>
      <c r="E95" s="97"/>
      <c r="F95" s="98"/>
      <c r="G95" s="98"/>
      <c r="H95" s="98"/>
      <c r="I95" s="98"/>
      <c r="J95" s="99"/>
    </row>
    <row r="96" spans="2:10" x14ac:dyDescent="0.15">
      <c r="C96" s="249" t="s">
        <v>7</v>
      </c>
      <c r="D96" s="301" t="s">
        <v>135</v>
      </c>
      <c r="E96" s="289" t="s">
        <v>31</v>
      </c>
      <c r="F96" s="290"/>
      <c r="G96" s="291"/>
      <c r="H96" s="308" t="s">
        <v>134</v>
      </c>
    </row>
    <row r="97" spans="2:10" x14ac:dyDescent="0.15">
      <c r="C97" s="250"/>
      <c r="D97" s="302"/>
      <c r="E97" s="101" t="s">
        <v>32</v>
      </c>
      <c r="F97" s="101" t="s">
        <v>33</v>
      </c>
      <c r="G97" s="101" t="s">
        <v>12</v>
      </c>
      <c r="H97" s="309"/>
    </row>
    <row r="98" spans="2:10" x14ac:dyDescent="0.15">
      <c r="C98" s="67" t="s">
        <v>195</v>
      </c>
      <c r="D98" s="69">
        <f>F20</f>
        <v>0</v>
      </c>
      <c r="E98" s="170" t="s">
        <v>180</v>
      </c>
      <c r="F98" s="170"/>
      <c r="G98" s="101"/>
      <c r="H98" s="100"/>
    </row>
    <row r="99" spans="2:10" x14ac:dyDescent="0.15">
      <c r="C99" s="67" t="s">
        <v>34</v>
      </c>
      <c r="D99" s="173">
        <f>F41</f>
        <v>0</v>
      </c>
      <c r="E99" s="170"/>
      <c r="F99" s="170"/>
      <c r="G99" s="171"/>
      <c r="H99" s="172">
        <f>D99-G99</f>
        <v>0</v>
      </c>
    </row>
    <row r="100" spans="2:10" x14ac:dyDescent="0.15">
      <c r="C100" s="169" t="s">
        <v>97</v>
      </c>
      <c r="D100" s="173">
        <f>F67</f>
        <v>0</v>
      </c>
      <c r="E100" s="174"/>
      <c r="F100" s="174"/>
      <c r="G100" s="171"/>
      <c r="H100" s="172">
        <f>D100-G100</f>
        <v>0</v>
      </c>
    </row>
    <row r="101" spans="2:10" x14ac:dyDescent="0.15">
      <c r="C101" s="67" t="s">
        <v>93</v>
      </c>
      <c r="D101" s="173">
        <f>F53</f>
        <v>0</v>
      </c>
      <c r="E101" s="170"/>
      <c r="F101" s="170"/>
      <c r="G101" s="171"/>
      <c r="H101" s="172">
        <f>D101-G101</f>
        <v>0</v>
      </c>
    </row>
    <row r="102" spans="2:10" x14ac:dyDescent="0.15">
      <c r="C102" s="169" t="s">
        <v>35</v>
      </c>
      <c r="D102" s="173">
        <f>F79</f>
        <v>0</v>
      </c>
      <c r="E102" s="170"/>
      <c r="F102" s="170"/>
      <c r="G102" s="171"/>
      <c r="H102" s="172">
        <f>D102-G102</f>
        <v>0</v>
      </c>
    </row>
    <row r="103" spans="2:10" x14ac:dyDescent="0.15">
      <c r="C103" s="67" t="s">
        <v>86</v>
      </c>
      <c r="D103" s="173"/>
      <c r="E103" s="170"/>
      <c r="F103" s="170"/>
      <c r="G103" s="171"/>
      <c r="H103" s="172">
        <f>D103-G103</f>
        <v>0</v>
      </c>
    </row>
    <row r="104" spans="2:10" x14ac:dyDescent="0.15">
      <c r="C104" s="175" t="s">
        <v>36</v>
      </c>
      <c r="D104" s="173">
        <f>SUM(H98:H103)</f>
        <v>0</v>
      </c>
      <c r="E104" s="176">
        <f>SUM(E99:E103)</f>
        <v>0</v>
      </c>
      <c r="F104" s="176">
        <f>SUM(F99:F103)</f>
        <v>0</v>
      </c>
      <c r="G104" s="176">
        <f>SUM(G99:G103)</f>
        <v>0</v>
      </c>
      <c r="H104" s="172"/>
    </row>
    <row r="105" spans="2:10" x14ac:dyDescent="0.15">
      <c r="C105" s="175" t="s">
        <v>37</v>
      </c>
      <c r="D105" s="173">
        <f>F92</f>
        <v>0</v>
      </c>
      <c r="E105" s="170"/>
      <c r="F105" s="170">
        <f>G105-E105</f>
        <v>0</v>
      </c>
      <c r="G105" s="176">
        <f>D105-H105</f>
        <v>0</v>
      </c>
      <c r="H105" s="172"/>
    </row>
    <row r="106" spans="2:10" x14ac:dyDescent="0.15">
      <c r="C106" s="175" t="s">
        <v>94</v>
      </c>
      <c r="D106" s="173">
        <f>D104+D105</f>
        <v>0</v>
      </c>
      <c r="E106" s="170">
        <f>E104+E105</f>
        <v>0</v>
      </c>
      <c r="F106" s="170">
        <f>F104+F105</f>
        <v>0</v>
      </c>
      <c r="G106" s="177">
        <f>G104+G105</f>
        <v>0</v>
      </c>
      <c r="H106" s="172"/>
    </row>
    <row r="109" spans="2:10" x14ac:dyDescent="0.15">
      <c r="B109" s="63" t="s">
        <v>128</v>
      </c>
      <c r="C109" s="63"/>
      <c r="D109" s="63"/>
      <c r="E109" s="63"/>
      <c r="F109" s="3"/>
      <c r="G109" s="3"/>
      <c r="H109" s="3"/>
      <c r="I109" s="3"/>
      <c r="J109" s="3"/>
    </row>
    <row r="110" spans="2:10" ht="15" thickBot="1" x14ac:dyDescent="0.2">
      <c r="B110" s="64"/>
      <c r="G110" s="1" t="s">
        <v>197</v>
      </c>
    </row>
    <row r="111" spans="2:10" ht="33.75" customHeight="1" x14ac:dyDescent="0.15">
      <c r="B111" s="146"/>
      <c r="C111" s="145" t="s">
        <v>7</v>
      </c>
      <c r="D111" s="292" t="s">
        <v>2</v>
      </c>
      <c r="E111" s="292" t="s">
        <v>38</v>
      </c>
      <c r="F111" s="292" t="s">
        <v>39</v>
      </c>
      <c r="G111" s="292" t="s">
        <v>196</v>
      </c>
      <c r="H111" s="281" t="s">
        <v>40</v>
      </c>
      <c r="I111" s="282"/>
    </row>
    <row r="112" spans="2:10" ht="15" thickBot="1" x14ac:dyDescent="0.2">
      <c r="B112" s="106"/>
      <c r="C112" s="107"/>
      <c r="D112" s="293"/>
      <c r="E112" s="293"/>
      <c r="F112" s="293"/>
      <c r="G112" s="313"/>
      <c r="H112" s="108" t="s">
        <v>41</v>
      </c>
      <c r="I112" s="143" t="s">
        <v>42</v>
      </c>
    </row>
    <row r="113" spans="2:9" x14ac:dyDescent="0.15">
      <c r="B113" s="103"/>
      <c r="C113" s="102"/>
      <c r="D113" s="14" t="s">
        <v>113</v>
      </c>
      <c r="E113" s="15"/>
      <c r="F113" s="27"/>
      <c r="G113" s="27">
        <f>F113*E113/1000</f>
        <v>0</v>
      </c>
      <c r="H113" s="261"/>
      <c r="I113" s="144"/>
    </row>
    <row r="114" spans="2:9" x14ac:dyDescent="0.15">
      <c r="B114" s="109"/>
      <c r="C114" s="110"/>
      <c r="D114" s="20"/>
      <c r="E114" s="18"/>
      <c r="F114" s="29"/>
      <c r="G114" s="29">
        <f t="shared" ref="G114:G120" si="1">F114*E114/1000</f>
        <v>0</v>
      </c>
      <c r="H114" s="262"/>
      <c r="I114" s="134"/>
    </row>
    <row r="115" spans="2:9" x14ac:dyDescent="0.15">
      <c r="B115" s="6"/>
      <c r="C115" s="2"/>
      <c r="D115" s="20"/>
      <c r="E115" s="18"/>
      <c r="F115" s="33"/>
      <c r="G115" s="29">
        <f t="shared" si="1"/>
        <v>0</v>
      </c>
      <c r="H115" s="262"/>
      <c r="I115" s="134"/>
    </row>
    <row r="116" spans="2:9" x14ac:dyDescent="0.15">
      <c r="B116" s="6"/>
      <c r="C116" s="2"/>
      <c r="D116" s="20"/>
      <c r="E116" s="18"/>
      <c r="F116" s="33"/>
      <c r="G116" s="29">
        <f t="shared" si="1"/>
        <v>0</v>
      </c>
      <c r="H116" s="262"/>
      <c r="I116" s="134"/>
    </row>
    <row r="117" spans="2:9" x14ac:dyDescent="0.15">
      <c r="B117" s="109"/>
      <c r="C117" s="110"/>
      <c r="D117" s="20"/>
      <c r="E117" s="18"/>
      <c r="F117" s="29"/>
      <c r="G117" s="29">
        <f t="shared" si="1"/>
        <v>0</v>
      </c>
      <c r="H117" s="99"/>
      <c r="I117" s="134"/>
    </row>
    <row r="118" spans="2:9" x14ac:dyDescent="0.15">
      <c r="B118" s="6"/>
      <c r="C118" s="2"/>
      <c r="D118" s="20"/>
      <c r="E118" s="18"/>
      <c r="F118" s="29"/>
      <c r="G118" s="29">
        <f t="shared" si="1"/>
        <v>0</v>
      </c>
      <c r="H118" s="99"/>
      <c r="I118" s="134"/>
    </row>
    <row r="119" spans="2:9" x14ac:dyDescent="0.15">
      <c r="B119" s="6"/>
      <c r="C119" s="2"/>
      <c r="D119" s="20"/>
      <c r="E119" s="18"/>
      <c r="F119" s="29"/>
      <c r="G119" s="29">
        <f t="shared" si="1"/>
        <v>0</v>
      </c>
      <c r="H119" s="99"/>
      <c r="I119" s="134"/>
    </row>
    <row r="120" spans="2:9" ht="15" thickBot="1" x14ac:dyDescent="0.2">
      <c r="B120" s="6"/>
      <c r="C120" s="2"/>
      <c r="D120" s="20"/>
      <c r="E120" s="18"/>
      <c r="F120" s="29"/>
      <c r="G120" s="29">
        <f t="shared" si="1"/>
        <v>0</v>
      </c>
      <c r="H120" s="99"/>
      <c r="I120" s="134"/>
    </row>
    <row r="121" spans="2:9" ht="15" thickBot="1" x14ac:dyDescent="0.2">
      <c r="B121" s="89" t="s">
        <v>12</v>
      </c>
      <c r="C121" s="90"/>
      <c r="D121" s="41"/>
      <c r="E121" s="36"/>
      <c r="F121" s="31"/>
      <c r="G121" s="263">
        <f>SUM(G113:G120)</f>
        <v>0</v>
      </c>
      <c r="H121" s="31"/>
      <c r="I121" s="125"/>
    </row>
    <row r="125" spans="2:9" x14ac:dyDescent="0.15">
      <c r="B125" s="276" t="s">
        <v>43</v>
      </c>
      <c r="C125" s="276"/>
      <c r="D125" s="276"/>
      <c r="E125" s="276"/>
    </row>
    <row r="126" spans="2:9" x14ac:dyDescent="0.15">
      <c r="B126" s="64" t="s">
        <v>44</v>
      </c>
    </row>
    <row r="127" spans="2:9" ht="15" thickBot="1" x14ac:dyDescent="0.2">
      <c r="G127" s="154" t="s">
        <v>174</v>
      </c>
    </row>
    <row r="128" spans="2:9" ht="41.25" customHeight="1" x14ac:dyDescent="0.15">
      <c r="B128" s="72" t="s">
        <v>45</v>
      </c>
      <c r="C128" s="32"/>
      <c r="D128" s="155" t="s">
        <v>46</v>
      </c>
      <c r="E128" s="314" t="s">
        <v>47</v>
      </c>
      <c r="F128" s="314"/>
      <c r="G128" s="156" t="s">
        <v>173</v>
      </c>
    </row>
    <row r="129" spans="2:7" x14ac:dyDescent="0.15">
      <c r="B129" s="148">
        <v>1</v>
      </c>
      <c r="C129" s="147"/>
      <c r="D129" s="65"/>
      <c r="E129" s="311"/>
      <c r="F129" s="311"/>
      <c r="G129" s="149">
        <f>17*E129*D129/1000</f>
        <v>0</v>
      </c>
    </row>
    <row r="130" spans="2:7" x14ac:dyDescent="0.15">
      <c r="B130" s="148">
        <v>2</v>
      </c>
      <c r="C130" s="147"/>
      <c r="D130" s="65"/>
      <c r="E130" s="311"/>
      <c r="F130" s="311"/>
      <c r="G130" s="149">
        <f t="shared" ref="G130:G135" si="2">17*E130*D130/1000</f>
        <v>0</v>
      </c>
    </row>
    <row r="131" spans="2:7" x14ac:dyDescent="0.15">
      <c r="B131" s="148">
        <v>3</v>
      </c>
      <c r="C131" s="147"/>
      <c r="D131" s="65"/>
      <c r="E131" s="311"/>
      <c r="F131" s="311"/>
      <c r="G131" s="149">
        <f t="shared" si="2"/>
        <v>0</v>
      </c>
    </row>
    <row r="132" spans="2:7" x14ac:dyDescent="0.15">
      <c r="B132" s="148">
        <v>4</v>
      </c>
      <c r="C132" s="147"/>
      <c r="D132" s="65"/>
      <c r="E132" s="311"/>
      <c r="F132" s="311"/>
      <c r="G132" s="149">
        <f t="shared" si="2"/>
        <v>0</v>
      </c>
    </row>
    <row r="133" spans="2:7" x14ac:dyDescent="0.15">
      <c r="B133" s="148">
        <v>5</v>
      </c>
      <c r="C133" s="147"/>
      <c r="D133" s="65"/>
      <c r="E133" s="311"/>
      <c r="F133" s="311"/>
      <c r="G133" s="149">
        <f t="shared" si="2"/>
        <v>0</v>
      </c>
    </row>
    <row r="134" spans="2:7" x14ac:dyDescent="0.15">
      <c r="B134" s="148">
        <v>6</v>
      </c>
      <c r="C134" s="147"/>
      <c r="D134" s="65"/>
      <c r="E134" s="311"/>
      <c r="F134" s="311"/>
      <c r="G134" s="149">
        <f t="shared" si="2"/>
        <v>0</v>
      </c>
    </row>
    <row r="135" spans="2:7" x14ac:dyDescent="0.15">
      <c r="B135" s="148">
        <v>7</v>
      </c>
      <c r="C135" s="147"/>
      <c r="D135" s="65"/>
      <c r="E135" s="311"/>
      <c r="F135" s="311"/>
      <c r="G135" s="149">
        <f t="shared" si="2"/>
        <v>0</v>
      </c>
    </row>
    <row r="136" spans="2:7" ht="15" thickBot="1" x14ac:dyDescent="0.2">
      <c r="B136" s="50" t="s">
        <v>48</v>
      </c>
      <c r="C136" s="92"/>
      <c r="D136" s="35">
        <f>SUM(D129:G135)</f>
        <v>0</v>
      </c>
      <c r="E136" s="312"/>
      <c r="F136" s="312"/>
      <c r="G136" s="150">
        <f>SUM(G129:J135)</f>
        <v>0</v>
      </c>
    </row>
    <row r="138" spans="2:7" x14ac:dyDescent="0.15">
      <c r="B138" s="86" t="s">
        <v>49</v>
      </c>
      <c r="C138" s="86"/>
      <c r="D138" s="86"/>
      <c r="E138" s="86"/>
    </row>
    <row r="139" spans="2:7" ht="15" thickBot="1" x14ac:dyDescent="0.2"/>
    <row r="140" spans="2:7" ht="42" x14ac:dyDescent="0.15">
      <c r="B140" s="72" t="s">
        <v>7</v>
      </c>
      <c r="C140" s="32"/>
      <c r="D140" s="104" t="s">
        <v>50</v>
      </c>
      <c r="E140" s="104" t="s">
        <v>51</v>
      </c>
      <c r="F140" s="105" t="s">
        <v>52</v>
      </c>
      <c r="G140" s="151" t="s">
        <v>53</v>
      </c>
    </row>
    <row r="141" spans="2:7" x14ac:dyDescent="0.15">
      <c r="B141" s="152" t="s">
        <v>126</v>
      </c>
      <c r="C141" s="147"/>
      <c r="D141" s="211">
        <f>D102</f>
        <v>0</v>
      </c>
      <c r="E141" s="65">
        <v>10</v>
      </c>
      <c r="F141" s="65">
        <v>0.1</v>
      </c>
      <c r="G141" s="149">
        <f>F141*D141</f>
        <v>0</v>
      </c>
    </row>
    <row r="142" spans="2:7" x14ac:dyDescent="0.15">
      <c r="B142" s="152" t="s">
        <v>34</v>
      </c>
      <c r="C142" s="147"/>
      <c r="D142" s="211">
        <f>D101</f>
        <v>0</v>
      </c>
      <c r="E142" s="65">
        <v>10</v>
      </c>
      <c r="F142" s="65">
        <v>0.1</v>
      </c>
      <c r="G142" s="149">
        <f>F142*D142</f>
        <v>0</v>
      </c>
    </row>
    <row r="143" spans="2:7" x14ac:dyDescent="0.15">
      <c r="B143" s="152" t="s">
        <v>54</v>
      </c>
      <c r="C143" s="147"/>
      <c r="D143" s="69">
        <f>F67</f>
        <v>0</v>
      </c>
      <c r="E143" s="65">
        <v>5</v>
      </c>
      <c r="F143" s="65">
        <v>0.2</v>
      </c>
      <c r="G143" s="149">
        <f>F143*D143</f>
        <v>0</v>
      </c>
    </row>
    <row r="144" spans="2:7" x14ac:dyDescent="0.15">
      <c r="B144" s="152" t="s">
        <v>93</v>
      </c>
      <c r="C144" s="147"/>
      <c r="D144" s="69">
        <f>F53</f>
        <v>0</v>
      </c>
      <c r="E144" s="65">
        <v>5</v>
      </c>
      <c r="F144" s="65">
        <v>0.2</v>
      </c>
      <c r="G144" s="149">
        <f>F144*D144</f>
        <v>0</v>
      </c>
    </row>
    <row r="145" spans="2:10" ht="15" thickBot="1" x14ac:dyDescent="0.2">
      <c r="B145" s="152" t="s">
        <v>125</v>
      </c>
      <c r="C145" s="147"/>
      <c r="D145" s="256">
        <f>SUM(D141:D144)*0.1</f>
        <v>0</v>
      </c>
      <c r="E145" s="65">
        <v>5</v>
      </c>
      <c r="F145" s="65">
        <v>0.2</v>
      </c>
      <c r="G145" s="149">
        <f>F145*D145</f>
        <v>0</v>
      </c>
    </row>
    <row r="146" spans="2:10" ht="15" thickBot="1" x14ac:dyDescent="0.2">
      <c r="B146" s="89" t="s">
        <v>12</v>
      </c>
      <c r="C146" s="90"/>
      <c r="D146" s="36"/>
      <c r="E146" s="41"/>
      <c r="F146" s="42"/>
      <c r="G146" s="153">
        <f>SUM(G141:J145)</f>
        <v>0</v>
      </c>
    </row>
    <row r="149" spans="2:10" x14ac:dyDescent="0.15">
      <c r="B149" s="86" t="s">
        <v>55</v>
      </c>
      <c r="C149" s="77"/>
      <c r="D149" s="77"/>
      <c r="E149" s="77"/>
      <c r="F149" s="112"/>
      <c r="G149" s="112"/>
    </row>
    <row r="150" spans="2:10" ht="15" thickBot="1" x14ac:dyDescent="0.2"/>
    <row r="151" spans="2:10" ht="48.75" customHeight="1" thickBot="1" x14ac:dyDescent="0.2">
      <c r="B151" s="72" t="s">
        <v>0</v>
      </c>
      <c r="C151" s="104" t="s">
        <v>7</v>
      </c>
      <c r="D151" s="104" t="s">
        <v>175</v>
      </c>
      <c r="E151" s="283" t="s">
        <v>56</v>
      </c>
      <c r="F151" s="284"/>
      <c r="G151" s="145" t="s">
        <v>57</v>
      </c>
    </row>
    <row r="152" spans="2:10" x14ac:dyDescent="0.15">
      <c r="B152" s="252">
        <v>1</v>
      </c>
      <c r="C152" s="258" t="s">
        <v>58</v>
      </c>
      <c r="D152" s="259">
        <f>F41</f>
        <v>0</v>
      </c>
      <c r="E152" s="271">
        <v>2</v>
      </c>
      <c r="F152" s="272"/>
      <c r="G152" s="260">
        <f>E152*D152/100</f>
        <v>0</v>
      </c>
    </row>
    <row r="153" spans="2:10" ht="15" thickBot="1" x14ac:dyDescent="0.2">
      <c r="B153" s="50">
        <v>2</v>
      </c>
      <c r="C153" s="34" t="s">
        <v>93</v>
      </c>
      <c r="D153" s="257">
        <f>F67</f>
        <v>0</v>
      </c>
      <c r="E153" s="285">
        <v>2</v>
      </c>
      <c r="F153" s="286"/>
      <c r="G153" s="29">
        <f>E153*D153/100</f>
        <v>0</v>
      </c>
    </row>
    <row r="154" spans="2:10" ht="15" thickBot="1" x14ac:dyDescent="0.2">
      <c r="B154" s="89" t="s">
        <v>8</v>
      </c>
      <c r="C154" s="90"/>
      <c r="D154" s="41"/>
      <c r="E154" s="287"/>
      <c r="F154" s="280"/>
      <c r="G154" s="153">
        <f>SUM(G152:G153)</f>
        <v>0</v>
      </c>
    </row>
    <row r="155" spans="2:10" x14ac:dyDescent="0.15">
      <c r="B155" s="71"/>
      <c r="C155" s="71"/>
      <c r="D155" s="71"/>
      <c r="E155" s="71"/>
    </row>
    <row r="156" spans="2:10" x14ac:dyDescent="0.15">
      <c r="B156" s="86" t="s">
        <v>59</v>
      </c>
      <c r="C156" s="77"/>
      <c r="D156" s="77"/>
      <c r="E156" s="77"/>
      <c r="F156" s="112"/>
      <c r="G156" s="112"/>
      <c r="H156" s="112"/>
      <c r="I156" s="112"/>
      <c r="J156" s="112"/>
    </row>
    <row r="157" spans="2:10" ht="15" thickBot="1" x14ac:dyDescent="0.2"/>
    <row r="158" spans="2:10" ht="29.25" thickBot="1" x14ac:dyDescent="0.2">
      <c r="B158" s="103" t="s">
        <v>0</v>
      </c>
      <c r="C158" s="104" t="s">
        <v>7</v>
      </c>
      <c r="D158" s="104" t="s">
        <v>60</v>
      </c>
      <c r="E158" s="104" t="s">
        <v>61</v>
      </c>
      <c r="F158" s="105" t="s">
        <v>62</v>
      </c>
      <c r="G158" s="105" t="s">
        <v>63</v>
      </c>
    </row>
    <row r="159" spans="2:10" x14ac:dyDescent="0.15">
      <c r="B159" s="37">
        <v>1</v>
      </c>
      <c r="C159" s="113" t="s">
        <v>65</v>
      </c>
      <c r="D159" s="44"/>
      <c r="E159" s="44" t="s">
        <v>130</v>
      </c>
      <c r="F159" s="45"/>
      <c r="G159" s="45">
        <f>F159*D159/1000</f>
        <v>0</v>
      </c>
    </row>
    <row r="160" spans="2:10" x14ac:dyDescent="0.15">
      <c r="B160" s="111">
        <v>4</v>
      </c>
      <c r="C160" s="38" t="s">
        <v>112</v>
      </c>
      <c r="D160" s="46"/>
      <c r="E160" s="46" t="s">
        <v>129</v>
      </c>
      <c r="F160" s="47"/>
      <c r="G160" s="47">
        <f>F160*D160/1000</f>
        <v>0</v>
      </c>
    </row>
    <row r="161" spans="2:8" x14ac:dyDescent="0.15">
      <c r="B161" s="111">
        <v>5</v>
      </c>
      <c r="C161" s="38" t="s">
        <v>64</v>
      </c>
      <c r="D161" s="46"/>
      <c r="E161" s="46" t="s">
        <v>132</v>
      </c>
      <c r="F161" s="47"/>
      <c r="G161" s="47">
        <f>F161*D161/1000</f>
        <v>0</v>
      </c>
    </row>
    <row r="162" spans="2:8" ht="15" thickBot="1" x14ac:dyDescent="0.2">
      <c r="B162" s="111">
        <v>6</v>
      </c>
      <c r="C162" s="40" t="s">
        <v>120</v>
      </c>
      <c r="D162" s="48"/>
      <c r="E162" s="39" t="s">
        <v>131</v>
      </c>
      <c r="F162" s="49"/>
      <c r="G162" s="47">
        <f>F162*D162/1000</f>
        <v>0</v>
      </c>
    </row>
    <row r="163" spans="2:8" ht="15" thickBot="1" x14ac:dyDescent="0.2">
      <c r="B163" s="50" t="s">
        <v>12</v>
      </c>
      <c r="C163" s="92"/>
      <c r="D163" s="36"/>
      <c r="E163" s="36"/>
      <c r="F163" s="31"/>
      <c r="G163" s="43">
        <f>SUM(G159:G162)</f>
        <v>0</v>
      </c>
    </row>
    <row r="165" spans="2:8" x14ac:dyDescent="0.15">
      <c r="B165" s="77" t="s">
        <v>98</v>
      </c>
      <c r="C165" s="77"/>
      <c r="D165" s="77"/>
      <c r="E165" s="77"/>
      <c r="F165" s="112"/>
      <c r="G165" s="112"/>
    </row>
    <row r="166" spans="2:8" ht="15" thickBot="1" x14ac:dyDescent="0.2"/>
    <row r="167" spans="2:8" x14ac:dyDescent="0.15">
      <c r="B167" s="72" t="s">
        <v>0</v>
      </c>
      <c r="C167" s="14" t="s">
        <v>7</v>
      </c>
      <c r="D167" s="310" t="s">
        <v>22</v>
      </c>
      <c r="E167" s="269"/>
      <c r="F167" s="128" t="s">
        <v>124</v>
      </c>
      <c r="G167" s="124" t="s">
        <v>99</v>
      </c>
    </row>
    <row r="168" spans="2:8" x14ac:dyDescent="0.15">
      <c r="B168" s="80">
        <v>1</v>
      </c>
      <c r="C168" s="67" t="s">
        <v>100</v>
      </c>
      <c r="D168" s="288" t="s">
        <v>121</v>
      </c>
      <c r="E168" s="288"/>
      <c r="F168" s="65">
        <v>0.01</v>
      </c>
      <c r="G168" s="10">
        <f>F168*G136</f>
        <v>0</v>
      </c>
    </row>
    <row r="169" spans="2:8" x14ac:dyDescent="0.15">
      <c r="B169" s="80">
        <v>2</v>
      </c>
      <c r="C169" s="67" t="s">
        <v>181</v>
      </c>
      <c r="D169" s="288" t="s">
        <v>84</v>
      </c>
      <c r="E169" s="288"/>
      <c r="F169" s="65">
        <v>0.01</v>
      </c>
      <c r="G169" s="10">
        <f>F169*F92</f>
        <v>0</v>
      </c>
    </row>
    <row r="170" spans="2:8" x14ac:dyDescent="0.15">
      <c r="B170" s="80">
        <v>3</v>
      </c>
      <c r="C170" s="67" t="s">
        <v>101</v>
      </c>
      <c r="D170" s="288" t="s">
        <v>122</v>
      </c>
      <c r="E170" s="288"/>
      <c r="F170" s="65">
        <v>0.1</v>
      </c>
      <c r="G170" s="10">
        <f>F168*G136</f>
        <v>0</v>
      </c>
    </row>
    <row r="171" spans="2:8" x14ac:dyDescent="0.15">
      <c r="B171" s="80">
        <v>4</v>
      </c>
      <c r="C171" s="67" t="s">
        <v>109</v>
      </c>
      <c r="D171" s="288" t="s">
        <v>83</v>
      </c>
      <c r="E171" s="288"/>
      <c r="F171" s="65">
        <v>2E-3</v>
      </c>
      <c r="G171" s="10">
        <f>F171*D104</f>
        <v>0</v>
      </c>
    </row>
    <row r="172" spans="2:8" ht="15" thickBot="1" x14ac:dyDescent="0.2">
      <c r="B172" s="50" t="s">
        <v>12</v>
      </c>
      <c r="C172" s="92"/>
      <c r="D172" s="157"/>
      <c r="E172" s="95"/>
      <c r="F172" s="158"/>
      <c r="G172" s="159">
        <f>SUM(G168:G171)</f>
        <v>0</v>
      </c>
    </row>
    <row r="175" spans="2:8" x14ac:dyDescent="0.15">
      <c r="B175" s="277" t="s">
        <v>68</v>
      </c>
      <c r="C175" s="277"/>
      <c r="D175" s="277"/>
      <c r="E175" s="277"/>
      <c r="F175" s="278" t="s">
        <v>66</v>
      </c>
      <c r="G175" s="278"/>
      <c r="H175" s="278"/>
    </row>
    <row r="176" spans="2:8" ht="15" thickBot="1" x14ac:dyDescent="0.2"/>
    <row r="177" spans="2:8" ht="15" thickBot="1" x14ac:dyDescent="0.2">
      <c r="C177" s="168" t="s">
        <v>95</v>
      </c>
      <c r="D177" s="142" t="s">
        <v>176</v>
      </c>
      <c r="E177" s="114" t="s">
        <v>5</v>
      </c>
      <c r="F177" s="114" t="s">
        <v>177</v>
      </c>
      <c r="G177" s="114" t="s">
        <v>178</v>
      </c>
      <c r="H177" s="114" t="s">
        <v>179</v>
      </c>
    </row>
    <row r="178" spans="2:8" x14ac:dyDescent="0.15">
      <c r="C178" s="166" t="s">
        <v>141</v>
      </c>
      <c r="D178" s="163">
        <f>G121</f>
        <v>0</v>
      </c>
      <c r="E178" s="160"/>
      <c r="F178" s="160"/>
      <c r="G178" s="160"/>
      <c r="H178" s="160"/>
    </row>
    <row r="179" spans="2:8" x14ac:dyDescent="0.15">
      <c r="C179" s="166" t="s">
        <v>164</v>
      </c>
      <c r="D179" s="164">
        <f>G136</f>
        <v>0</v>
      </c>
      <c r="E179" s="161"/>
      <c r="F179" s="161"/>
      <c r="G179" s="161"/>
      <c r="H179" s="161"/>
    </row>
    <row r="180" spans="2:8" x14ac:dyDescent="0.15">
      <c r="C180" s="166" t="s">
        <v>165</v>
      </c>
      <c r="D180" s="164">
        <f>G163</f>
        <v>0</v>
      </c>
      <c r="E180" s="161"/>
      <c r="F180" s="161"/>
      <c r="G180" s="161"/>
      <c r="H180" s="161"/>
    </row>
    <row r="181" spans="2:8" x14ac:dyDescent="0.15">
      <c r="C181" s="166" t="s">
        <v>166</v>
      </c>
      <c r="D181" s="164">
        <f>G154</f>
        <v>0</v>
      </c>
      <c r="E181" s="161"/>
      <c r="F181" s="161"/>
      <c r="G181" s="161"/>
      <c r="H181" s="161"/>
    </row>
    <row r="182" spans="2:8" x14ac:dyDescent="0.15">
      <c r="C182" s="166" t="s">
        <v>167</v>
      </c>
      <c r="D182" s="164">
        <f>G146</f>
        <v>0</v>
      </c>
      <c r="E182" s="161"/>
      <c r="F182" s="161"/>
      <c r="G182" s="161"/>
      <c r="H182" s="161"/>
    </row>
    <row r="183" spans="2:8" x14ac:dyDescent="0.15">
      <c r="C183" s="166" t="s">
        <v>168</v>
      </c>
      <c r="D183" s="164">
        <f>F25</f>
        <v>0</v>
      </c>
      <c r="E183" s="161"/>
      <c r="F183" s="161"/>
      <c r="G183" s="161"/>
      <c r="H183" s="161"/>
    </row>
    <row r="184" spans="2:8" x14ac:dyDescent="0.15">
      <c r="C184" s="166" t="s">
        <v>198</v>
      </c>
      <c r="D184" s="164">
        <f>G168</f>
        <v>0</v>
      </c>
      <c r="E184" s="161"/>
      <c r="F184" s="161"/>
      <c r="G184" s="161"/>
      <c r="H184" s="161"/>
    </row>
    <row r="185" spans="2:8" x14ac:dyDescent="0.15">
      <c r="C185" s="166" t="s">
        <v>169</v>
      </c>
      <c r="D185" s="164"/>
      <c r="E185" s="161"/>
      <c r="F185" s="161"/>
      <c r="G185" s="161"/>
      <c r="H185" s="161"/>
    </row>
    <row r="186" spans="2:8" x14ac:dyDescent="0.15">
      <c r="C186" s="166" t="s">
        <v>170</v>
      </c>
      <c r="D186" s="164"/>
      <c r="E186" s="161"/>
      <c r="F186" s="161"/>
      <c r="G186" s="161"/>
      <c r="H186" s="161"/>
    </row>
    <row r="187" spans="2:8" x14ac:dyDescent="0.15">
      <c r="C187" s="166" t="s">
        <v>171</v>
      </c>
      <c r="D187" s="164">
        <f>SUM(D178:D186)*0.05</f>
        <v>0</v>
      </c>
      <c r="E187" s="164">
        <f>SUM(E178:E186)*0.05</f>
        <v>0</v>
      </c>
      <c r="F187" s="164">
        <f>SUM(F178:F186)*0.05</f>
        <v>0</v>
      </c>
      <c r="G187" s="164">
        <f>SUM(G178:G186)*0.05</f>
        <v>0</v>
      </c>
      <c r="H187" s="164">
        <f>SUM(H178:H186)*0.05</f>
        <v>0</v>
      </c>
    </row>
    <row r="188" spans="2:8" ht="15" thickBot="1" x14ac:dyDescent="0.2">
      <c r="C188" s="167" t="s">
        <v>69</v>
      </c>
      <c r="D188" s="165">
        <f>SUM(D178:D187)</f>
        <v>0</v>
      </c>
      <c r="E188" s="162">
        <f>SUM(E178:E187)</f>
        <v>0</v>
      </c>
      <c r="F188" s="162">
        <f>SUM(F178:F187)</f>
        <v>0</v>
      </c>
      <c r="G188" s="162">
        <f>SUM(G178:G187)</f>
        <v>0</v>
      </c>
      <c r="H188" s="162">
        <f>SUM(H178:J187)</f>
        <v>0</v>
      </c>
    </row>
    <row r="190" spans="2:8" x14ac:dyDescent="0.15">
      <c r="C190" s="147" t="s">
        <v>71</v>
      </c>
      <c r="D190" s="169" t="e">
        <f>D188/F7</f>
        <v>#DIV/0!</v>
      </c>
      <c r="E190" s="169" t="e">
        <f>E188/G7</f>
        <v>#DIV/0!</v>
      </c>
      <c r="F190" s="101" t="e">
        <f>F188/H7</f>
        <v>#DIV/0!</v>
      </c>
      <c r="G190" s="101" t="e">
        <f>G188/I7</f>
        <v>#DIV/0!</v>
      </c>
      <c r="H190" s="101" t="e">
        <f>H188/J7</f>
        <v>#DIV/0!</v>
      </c>
    </row>
    <row r="191" spans="2:8" x14ac:dyDescent="0.15">
      <c r="C191" s="64"/>
    </row>
    <row r="192" spans="2:8" x14ac:dyDescent="0.15">
      <c r="B192" s="274" t="s">
        <v>70</v>
      </c>
      <c r="C192" s="274"/>
      <c r="D192" s="274"/>
      <c r="E192" s="274"/>
    </row>
    <row r="193" spans="2:8" ht="15" thickBot="1" x14ac:dyDescent="0.2">
      <c r="C193" s="64"/>
    </row>
    <row r="194" spans="2:8" ht="15" thickBot="1" x14ac:dyDescent="0.2">
      <c r="C194" s="190" t="s">
        <v>3</v>
      </c>
      <c r="D194" s="191" t="s">
        <v>72</v>
      </c>
      <c r="E194" s="191" t="s">
        <v>73</v>
      </c>
      <c r="F194" s="191" t="s">
        <v>74</v>
      </c>
      <c r="G194" s="191" t="s">
        <v>75</v>
      </c>
      <c r="H194" s="192" t="s">
        <v>76</v>
      </c>
    </row>
    <row r="195" spans="2:8" x14ac:dyDescent="0.15">
      <c r="C195" s="187" t="s">
        <v>183</v>
      </c>
      <c r="D195" s="188">
        <f>F7</f>
        <v>0</v>
      </c>
      <c r="E195" s="188">
        <f>G7</f>
        <v>0</v>
      </c>
      <c r="F195" s="188">
        <f>H7</f>
        <v>0</v>
      </c>
      <c r="G195" s="188">
        <f>I7</f>
        <v>0</v>
      </c>
      <c r="H195" s="189">
        <f>J7</f>
        <v>0</v>
      </c>
    </row>
    <row r="196" spans="2:8" x14ac:dyDescent="0.15">
      <c r="C196" s="183" t="s">
        <v>182</v>
      </c>
      <c r="D196" s="181"/>
      <c r="E196" s="181"/>
      <c r="F196" s="181"/>
      <c r="G196" s="181"/>
      <c r="H196" s="182"/>
    </row>
    <row r="197" spans="2:8" ht="15" thickBot="1" x14ac:dyDescent="0.2">
      <c r="C197" s="184" t="s">
        <v>91</v>
      </c>
      <c r="D197" s="185">
        <f>D195*D196</f>
        <v>0</v>
      </c>
      <c r="E197" s="185">
        <f>E195*E196</f>
        <v>0</v>
      </c>
      <c r="F197" s="185">
        <f>F195*F196</f>
        <v>0</v>
      </c>
      <c r="G197" s="185">
        <f>G195*G196</f>
        <v>0</v>
      </c>
      <c r="H197" s="186">
        <f>H195*H196</f>
        <v>0</v>
      </c>
    </row>
    <row r="198" spans="2:8" x14ac:dyDescent="0.15">
      <c r="C198" s="180"/>
      <c r="D198" s="178"/>
      <c r="E198" s="178"/>
      <c r="F198" s="179"/>
      <c r="G198" s="179"/>
      <c r="H198" s="179"/>
    </row>
    <row r="199" spans="2:8" x14ac:dyDescent="0.15">
      <c r="C199" s="180"/>
      <c r="D199" s="178"/>
      <c r="E199" s="178"/>
      <c r="F199" s="179"/>
      <c r="G199" s="179"/>
      <c r="H199" s="179"/>
    </row>
    <row r="200" spans="2:8" x14ac:dyDescent="0.15">
      <c r="C200" s="180"/>
      <c r="D200" s="178"/>
      <c r="E200" s="178"/>
      <c r="F200" s="179"/>
      <c r="G200" s="179"/>
      <c r="H200" s="179"/>
    </row>
    <row r="201" spans="2:8" x14ac:dyDescent="0.15">
      <c r="D201" s="178"/>
      <c r="E201" s="178"/>
      <c r="F201" s="179"/>
      <c r="G201" s="179"/>
      <c r="H201" s="179"/>
    </row>
    <row r="202" spans="2:8" x14ac:dyDescent="0.15">
      <c r="B202" s="116" t="s">
        <v>96</v>
      </c>
      <c r="C202" s="116"/>
      <c r="D202" s="116"/>
    </row>
    <row r="203" spans="2:8" ht="15" thickBot="1" x14ac:dyDescent="0.2">
      <c r="E203" s="275" t="s">
        <v>85</v>
      </c>
      <c r="F203" s="275"/>
      <c r="G203" s="275"/>
      <c r="H203" s="275"/>
    </row>
    <row r="204" spans="2:8" ht="15" thickBot="1" x14ac:dyDescent="0.2">
      <c r="C204" s="89" t="s">
        <v>7</v>
      </c>
      <c r="D204" s="268" t="s">
        <v>72</v>
      </c>
      <c r="E204" s="268" t="s">
        <v>73</v>
      </c>
      <c r="F204" s="191" t="s">
        <v>74</v>
      </c>
      <c r="G204" s="191" t="s">
        <v>75</v>
      </c>
      <c r="H204" s="192" t="s">
        <v>76</v>
      </c>
    </row>
    <row r="205" spans="2:8" x14ac:dyDescent="0.15">
      <c r="C205" s="196" t="s">
        <v>77</v>
      </c>
      <c r="D205" s="197">
        <f>D197</f>
        <v>0</v>
      </c>
      <c r="E205" s="197">
        <f>E197</f>
        <v>0</v>
      </c>
      <c r="F205" s="197">
        <f>F197</f>
        <v>0</v>
      </c>
      <c r="G205" s="197">
        <f>G197</f>
        <v>0</v>
      </c>
      <c r="H205" s="198">
        <f>H197</f>
        <v>0</v>
      </c>
    </row>
    <row r="206" spans="2:8" ht="15" thickBot="1" x14ac:dyDescent="0.2">
      <c r="C206" s="199" t="s">
        <v>78</v>
      </c>
      <c r="D206" s="200">
        <f>D188</f>
        <v>0</v>
      </c>
      <c r="E206" s="200">
        <f>E188</f>
        <v>0</v>
      </c>
      <c r="F206" s="200">
        <f>F188</f>
        <v>0</v>
      </c>
      <c r="G206" s="200">
        <f>G188</f>
        <v>0</v>
      </c>
      <c r="H206" s="201">
        <f>H188</f>
        <v>0</v>
      </c>
    </row>
    <row r="207" spans="2:8" x14ac:dyDescent="0.15">
      <c r="C207" s="202" t="s">
        <v>79</v>
      </c>
      <c r="D207" s="203">
        <f>D205-D206</f>
        <v>0</v>
      </c>
      <c r="E207" s="203">
        <f>E205-E206</f>
        <v>0</v>
      </c>
      <c r="F207" s="204">
        <f>F205-F206</f>
        <v>0</v>
      </c>
      <c r="G207" s="204">
        <f>G205-G206</f>
        <v>0</v>
      </c>
      <c r="H207" s="205">
        <f>H205-H206</f>
        <v>0</v>
      </c>
    </row>
    <row r="208" spans="2:8" ht="15" thickBot="1" x14ac:dyDescent="0.2">
      <c r="C208" s="206" t="s">
        <v>80</v>
      </c>
      <c r="D208" s="207"/>
      <c r="E208" s="207"/>
      <c r="F208" s="185"/>
      <c r="G208" s="185"/>
      <c r="H208" s="186"/>
    </row>
    <row r="209" spans="3:8" ht="15" thickBot="1" x14ac:dyDescent="0.2">
      <c r="C209" s="106" t="s">
        <v>81</v>
      </c>
      <c r="D209" s="193">
        <f>D207-D208</f>
        <v>0</v>
      </c>
      <c r="E209" s="193">
        <f>E207-E208</f>
        <v>0</v>
      </c>
      <c r="F209" s="194">
        <f>F207-F208</f>
        <v>0</v>
      </c>
      <c r="G209" s="194">
        <f>G207-G208</f>
        <v>0</v>
      </c>
      <c r="H209" s="195">
        <f>H207-H208</f>
        <v>0</v>
      </c>
    </row>
    <row r="214" spans="3:8" x14ac:dyDescent="0.15">
      <c r="C214" s="86" t="s">
        <v>136</v>
      </c>
    </row>
    <row r="215" spans="3:8" ht="15" thickBot="1" x14ac:dyDescent="0.2"/>
    <row r="216" spans="3:8" x14ac:dyDescent="0.15">
      <c r="C216" s="103" t="s">
        <v>18</v>
      </c>
      <c r="D216" s="273" t="s">
        <v>137</v>
      </c>
      <c r="E216" s="272"/>
      <c r="F216" s="271" t="s">
        <v>138</v>
      </c>
      <c r="G216" s="272"/>
      <c r="H216" s="269" t="s">
        <v>16</v>
      </c>
    </row>
    <row r="217" spans="3:8" ht="15" thickBot="1" x14ac:dyDescent="0.2">
      <c r="C217" s="106"/>
      <c r="D217" s="117" t="s">
        <v>139</v>
      </c>
      <c r="E217" s="118" t="s">
        <v>67</v>
      </c>
      <c r="F217" s="117" t="s">
        <v>140</v>
      </c>
      <c r="G217" s="118" t="s">
        <v>67</v>
      </c>
      <c r="H217" s="270"/>
    </row>
    <row r="218" spans="3:8" x14ac:dyDescent="0.15">
      <c r="C218" s="119" t="s">
        <v>141</v>
      </c>
      <c r="D218" s="212">
        <f>H218</f>
        <v>0</v>
      </c>
      <c r="E218" s="214">
        <v>1</v>
      </c>
      <c r="F218" s="216">
        <f>G218*H218</f>
        <v>0</v>
      </c>
      <c r="G218" s="51">
        <v>0</v>
      </c>
      <c r="H218" s="223"/>
    </row>
    <row r="219" spans="3:8" x14ac:dyDescent="0.15">
      <c r="C219" s="120" t="s">
        <v>142</v>
      </c>
      <c r="D219" s="213">
        <f>H219*E219</f>
        <v>0</v>
      </c>
      <c r="E219" s="215">
        <v>0.35</v>
      </c>
      <c r="F219" s="216">
        <f>G219*H219</f>
        <v>0</v>
      </c>
      <c r="G219" s="52">
        <v>0.65</v>
      </c>
      <c r="H219" s="223"/>
    </row>
    <row r="220" spans="3:8" x14ac:dyDescent="0.15">
      <c r="C220" s="120" t="s">
        <v>143</v>
      </c>
      <c r="D220" s="213">
        <f t="shared" ref="D220:D227" si="3">H220*E220</f>
        <v>0</v>
      </c>
      <c r="E220" s="215">
        <v>0.8</v>
      </c>
      <c r="F220" s="216">
        <f t="shared" ref="F220:F227" si="4">G220*H220</f>
        <v>0</v>
      </c>
      <c r="G220" s="52">
        <v>0.2</v>
      </c>
      <c r="H220" s="223"/>
    </row>
    <row r="221" spans="3:8" x14ac:dyDescent="0.15">
      <c r="C221" s="120" t="s">
        <v>144</v>
      </c>
      <c r="D221" s="213">
        <f t="shared" si="3"/>
        <v>0</v>
      </c>
      <c r="E221" s="215">
        <v>0.8</v>
      </c>
      <c r="F221" s="216">
        <f t="shared" si="4"/>
        <v>0</v>
      </c>
      <c r="G221" s="52">
        <v>0.2</v>
      </c>
      <c r="H221" s="223"/>
    </row>
    <row r="222" spans="3:8" x14ac:dyDescent="0.15">
      <c r="C222" s="120" t="s">
        <v>145</v>
      </c>
      <c r="D222" s="213">
        <f t="shared" si="3"/>
        <v>0</v>
      </c>
      <c r="E222" s="215">
        <v>0</v>
      </c>
      <c r="F222" s="216">
        <f t="shared" si="4"/>
        <v>0</v>
      </c>
      <c r="G222" s="52">
        <v>1</v>
      </c>
      <c r="H222" s="223"/>
    </row>
    <row r="223" spans="3:8" x14ac:dyDescent="0.15">
      <c r="C223" s="120" t="s">
        <v>146</v>
      </c>
      <c r="D223" s="213">
        <f>H223*E223</f>
        <v>0</v>
      </c>
      <c r="E223" s="215">
        <v>0</v>
      </c>
      <c r="F223" s="216">
        <f>G223*H223</f>
        <v>0</v>
      </c>
      <c r="G223" s="52">
        <v>1</v>
      </c>
      <c r="H223" s="223"/>
    </row>
    <row r="224" spans="3:8" x14ac:dyDescent="0.15">
      <c r="C224" s="120" t="s">
        <v>199</v>
      </c>
      <c r="D224" s="213">
        <f t="shared" si="3"/>
        <v>0</v>
      </c>
      <c r="E224" s="215">
        <v>0.8</v>
      </c>
      <c r="F224" s="216">
        <f t="shared" si="4"/>
        <v>0</v>
      </c>
      <c r="G224" s="52">
        <v>0.2</v>
      </c>
      <c r="H224" s="223"/>
    </row>
    <row r="225" spans="3:9" x14ac:dyDescent="0.15">
      <c r="C225" s="120" t="s">
        <v>147</v>
      </c>
      <c r="D225" s="213">
        <f t="shared" si="3"/>
        <v>0</v>
      </c>
      <c r="E225" s="215">
        <v>0.6</v>
      </c>
      <c r="F225" s="216">
        <f t="shared" si="4"/>
        <v>0</v>
      </c>
      <c r="G225" s="52">
        <v>0.4</v>
      </c>
      <c r="H225" s="223"/>
    </row>
    <row r="226" spans="3:9" x14ac:dyDescent="0.15">
      <c r="C226" s="120" t="s">
        <v>148</v>
      </c>
      <c r="D226" s="213">
        <f t="shared" si="3"/>
        <v>0</v>
      </c>
      <c r="E226" s="215">
        <v>0.4</v>
      </c>
      <c r="F226" s="216">
        <f t="shared" si="4"/>
        <v>0</v>
      </c>
      <c r="G226" s="53">
        <v>0.6</v>
      </c>
      <c r="H226" s="223"/>
    </row>
    <row r="227" spans="3:9" ht="15" thickBot="1" x14ac:dyDescent="0.2">
      <c r="C227" s="121" t="s">
        <v>149</v>
      </c>
      <c r="D227" s="222">
        <f t="shared" si="3"/>
        <v>0</v>
      </c>
      <c r="E227" s="217">
        <v>0.8</v>
      </c>
      <c r="F227" s="218">
        <f t="shared" si="4"/>
        <v>0</v>
      </c>
      <c r="G227" s="53">
        <v>0.2</v>
      </c>
      <c r="H227" s="224"/>
    </row>
    <row r="228" spans="3:9" ht="15" thickBot="1" x14ac:dyDescent="0.2">
      <c r="C228" s="122" t="s">
        <v>150</v>
      </c>
      <c r="D228" s="219">
        <f>SUM(D218:D227)</f>
        <v>0</v>
      </c>
      <c r="E228" s="220"/>
      <c r="F228" s="31">
        <f>SUM(F218:F227)</f>
        <v>0</v>
      </c>
      <c r="G228" s="221"/>
      <c r="H228" s="125"/>
    </row>
    <row r="229" spans="3:9" x14ac:dyDescent="0.15">
      <c r="C229" s="54" t="s">
        <v>200</v>
      </c>
      <c r="D229" s="54"/>
      <c r="E229" s="55" t="e">
        <f>G229</f>
        <v>#DIV/0!</v>
      </c>
      <c r="F229" s="54"/>
      <c r="G229" s="54" t="e">
        <f>F228/(D205-D228)</f>
        <v>#DIV/0!</v>
      </c>
      <c r="H229" s="54"/>
    </row>
    <row r="230" spans="3:9" x14ac:dyDescent="0.15">
      <c r="D230" s="264"/>
    </row>
    <row r="231" spans="3:9" x14ac:dyDescent="0.15">
      <c r="C231" s="67" t="s">
        <v>201</v>
      </c>
      <c r="D231" s="65" t="s">
        <v>72</v>
      </c>
      <c r="E231" s="65" t="s">
        <v>73</v>
      </c>
      <c r="F231" s="65" t="s">
        <v>74</v>
      </c>
      <c r="G231" s="65" t="s">
        <v>75</v>
      </c>
      <c r="H231" s="65" t="s">
        <v>76</v>
      </c>
    </row>
    <row r="232" spans="3:9" x14ac:dyDescent="0.15">
      <c r="C232" s="65" t="s">
        <v>202</v>
      </c>
      <c r="D232" s="266">
        <f>SUMPRODUCT(E218:E227,D178:D187)</f>
        <v>0</v>
      </c>
      <c r="E232" s="267">
        <f>SUMPRODUCT(E218:E227,E178:E187)</f>
        <v>0</v>
      </c>
      <c r="F232" s="267">
        <f>SUMPRODUCT(E218:E227,F178:F187)</f>
        <v>0</v>
      </c>
      <c r="G232" s="267">
        <f>SUMPRODUCT(E218:E227,G178:G187)</f>
        <v>0</v>
      </c>
      <c r="H232" s="267">
        <f>SUMPRODUCT(E218:E227,H178:H187)</f>
        <v>0</v>
      </c>
    </row>
    <row r="233" spans="3:9" x14ac:dyDescent="0.15">
      <c r="C233" s="65" t="s">
        <v>203</v>
      </c>
      <c r="D233" s="65">
        <f>SUMPRODUCT(G218:G227,D178:D187)</f>
        <v>0</v>
      </c>
      <c r="E233" s="65">
        <f>SUMPRODUCT(G218:G227,E178:E187)</f>
        <v>0</v>
      </c>
      <c r="F233" s="65">
        <f>SUMPRODUCT(G218:G227,F178:F187)</f>
        <v>0</v>
      </c>
      <c r="G233" s="65">
        <f>SUMPRODUCT(G218:G227,G178:G187)</f>
        <v>0</v>
      </c>
      <c r="H233" s="65">
        <f>SUMPRODUCT(G218:G227,H178:H187)</f>
        <v>0</v>
      </c>
    </row>
    <row r="234" spans="3:9" x14ac:dyDescent="0.15">
      <c r="C234" s="65" t="s">
        <v>204</v>
      </c>
      <c r="D234" s="265" t="e">
        <f>D233/(D205-D232)</f>
        <v>#DIV/0!</v>
      </c>
      <c r="E234" s="65" t="e">
        <f>E233/(E205-E232)</f>
        <v>#DIV/0!</v>
      </c>
      <c r="F234" s="65" t="e">
        <f>F233/(F205-F232)</f>
        <v>#DIV/0!</v>
      </c>
      <c r="G234" s="65" t="e">
        <f>G233/(G205-G232)</f>
        <v>#DIV/0!</v>
      </c>
      <c r="H234" s="65" t="e">
        <f>H233/(H205-H232)</f>
        <v>#DIV/0!</v>
      </c>
    </row>
    <row r="235" spans="3:9" x14ac:dyDescent="0.15">
      <c r="C235" s="56"/>
    </row>
    <row r="236" spans="3:9" ht="15" thickBot="1" x14ac:dyDescent="0.2">
      <c r="C236" s="56"/>
    </row>
    <row r="237" spans="3:9" ht="15" thickBot="1" x14ac:dyDescent="0.2">
      <c r="C237" s="72" t="s">
        <v>7</v>
      </c>
      <c r="D237" s="14" t="s">
        <v>151</v>
      </c>
      <c r="E237" s="14" t="s">
        <v>72</v>
      </c>
      <c r="F237" s="73" t="s">
        <v>73</v>
      </c>
      <c r="G237" s="73" t="s">
        <v>74</v>
      </c>
      <c r="H237" s="73" t="s">
        <v>75</v>
      </c>
      <c r="I237" s="73" t="s">
        <v>76</v>
      </c>
    </row>
    <row r="238" spans="3:9" x14ac:dyDescent="0.15">
      <c r="C238" s="72" t="s">
        <v>82</v>
      </c>
      <c r="D238" s="230"/>
      <c r="E238" s="226"/>
      <c r="F238" s="242"/>
      <c r="G238" s="237"/>
      <c r="H238" s="242"/>
      <c r="I238" s="242"/>
    </row>
    <row r="239" spans="3:9" x14ac:dyDescent="0.15">
      <c r="C239" s="6" t="s">
        <v>81</v>
      </c>
      <c r="D239" s="231"/>
      <c r="E239" s="59">
        <f>D209</f>
        <v>0</v>
      </c>
      <c r="F239" s="243">
        <f>E209</f>
        <v>0</v>
      </c>
      <c r="G239" s="60">
        <f>F209</f>
        <v>0</v>
      </c>
      <c r="H239" s="243">
        <f>G209</f>
        <v>0</v>
      </c>
      <c r="I239" s="243">
        <f>H209</f>
        <v>0</v>
      </c>
    </row>
    <row r="240" spans="3:9" x14ac:dyDescent="0.15">
      <c r="C240" s="6" t="s">
        <v>152</v>
      </c>
      <c r="D240" s="232"/>
      <c r="E240" s="59">
        <f>D182</f>
        <v>0</v>
      </c>
      <c r="F240" s="243">
        <f>E240</f>
        <v>0</v>
      </c>
      <c r="G240" s="60">
        <f>F240</f>
        <v>0</v>
      </c>
      <c r="H240" s="243">
        <f>G240</f>
        <v>0</v>
      </c>
      <c r="I240" s="243">
        <f>H240</f>
        <v>0</v>
      </c>
    </row>
    <row r="241" spans="3:9" x14ac:dyDescent="0.15">
      <c r="C241" s="6" t="s">
        <v>153</v>
      </c>
      <c r="D241" s="233"/>
      <c r="E241" s="59"/>
      <c r="F241" s="244"/>
      <c r="G241" s="238"/>
      <c r="H241" s="244"/>
      <c r="I241" s="244"/>
    </row>
    <row r="242" spans="3:9" x14ac:dyDescent="0.15">
      <c r="C242" s="6" t="s">
        <v>154</v>
      </c>
      <c r="D242" s="233"/>
      <c r="E242" s="227"/>
      <c r="F242" s="244"/>
      <c r="G242" s="238"/>
      <c r="H242" s="244"/>
      <c r="I242" s="244"/>
    </row>
    <row r="243" spans="3:9" ht="15" thickBot="1" x14ac:dyDescent="0.2">
      <c r="C243" s="50" t="s">
        <v>155</v>
      </c>
      <c r="D243" s="234"/>
      <c r="E243" s="228"/>
      <c r="F243" s="245"/>
      <c r="G243" s="239"/>
      <c r="H243" s="245"/>
      <c r="I243" s="245"/>
    </row>
    <row r="244" spans="3:9" ht="15" thickBot="1" x14ac:dyDescent="0.2">
      <c r="C244" s="89" t="s">
        <v>156</v>
      </c>
      <c r="D244" s="235">
        <f>SUM(D241:D243)</f>
        <v>0</v>
      </c>
      <c r="E244" s="229">
        <f>SUM(E238:E243)</f>
        <v>0</v>
      </c>
      <c r="F244" s="246">
        <f>SUM(F238:F243)</f>
        <v>0</v>
      </c>
      <c r="G244" s="240">
        <f>SUM(G238:G243)</f>
        <v>0</v>
      </c>
      <c r="H244" s="246">
        <f>SUM(H238:H243)</f>
        <v>0</v>
      </c>
      <c r="I244" s="246">
        <f>SUM(I238:I243)</f>
        <v>0</v>
      </c>
    </row>
    <row r="245" spans="3:9" x14ac:dyDescent="0.15">
      <c r="C245" s="72" t="s">
        <v>157</v>
      </c>
      <c r="D245" s="230"/>
      <c r="E245" s="226"/>
      <c r="F245" s="242"/>
      <c r="G245" s="237"/>
      <c r="H245" s="242"/>
      <c r="I245" s="242"/>
    </row>
    <row r="246" spans="3:9" x14ac:dyDescent="0.15">
      <c r="C246" s="6" t="s">
        <v>83</v>
      </c>
      <c r="D246" s="233"/>
      <c r="F246" s="248"/>
      <c r="H246" s="248"/>
      <c r="I246" s="248"/>
    </row>
    <row r="247" spans="3:9" x14ac:dyDescent="0.15">
      <c r="C247" s="6" t="s">
        <v>84</v>
      </c>
      <c r="D247" s="233"/>
      <c r="F247" s="248"/>
      <c r="H247" s="248"/>
      <c r="I247" s="248"/>
    </row>
    <row r="248" spans="3:9" x14ac:dyDescent="0.15">
      <c r="C248" s="6" t="s">
        <v>158</v>
      </c>
      <c r="D248" s="232"/>
      <c r="E248" s="59"/>
      <c r="F248" s="243"/>
      <c r="G248" s="60"/>
      <c r="H248" s="243"/>
      <c r="I248" s="243"/>
    </row>
    <row r="249" spans="3:9" x14ac:dyDescent="0.15">
      <c r="C249" s="6" t="s">
        <v>159</v>
      </c>
      <c r="D249" s="231"/>
      <c r="E249" s="59">
        <f>0.25*E239</f>
        <v>0</v>
      </c>
      <c r="F249" s="243">
        <f>0.25*F239</f>
        <v>0</v>
      </c>
      <c r="G249" s="60">
        <f>0.25*G239</f>
        <v>0</v>
      </c>
      <c r="H249" s="243">
        <f>0.25*H239</f>
        <v>0</v>
      </c>
      <c r="I249" s="243">
        <f>0.25*I239</f>
        <v>0</v>
      </c>
    </row>
    <row r="250" spans="3:9" ht="15" thickBot="1" x14ac:dyDescent="0.2">
      <c r="C250" s="50" t="s">
        <v>160</v>
      </c>
      <c r="D250" s="236"/>
      <c r="E250" s="228"/>
      <c r="F250" s="247"/>
      <c r="G250" s="241"/>
      <c r="H250" s="247"/>
      <c r="I250" s="247"/>
    </row>
    <row r="251" spans="3:9" ht="15" thickBot="1" x14ac:dyDescent="0.2">
      <c r="C251" s="89" t="s">
        <v>161</v>
      </c>
      <c r="D251" s="57">
        <f>SUM(D246:D250)</f>
        <v>0</v>
      </c>
      <c r="E251" s="57">
        <f>SUM(E246:E250)</f>
        <v>0</v>
      </c>
      <c r="F251" s="58">
        <f>SUM(F246:F250)</f>
        <v>0</v>
      </c>
      <c r="G251" s="58">
        <f>SUM(G246:G250)</f>
        <v>0</v>
      </c>
      <c r="H251" s="58">
        <f t="shared" ref="H251:I251" si="5">SUM(H246:H250)</f>
        <v>0</v>
      </c>
      <c r="I251" s="58">
        <f t="shared" si="5"/>
        <v>0</v>
      </c>
    </row>
    <row r="252" spans="3:9" ht="15" thickBot="1" x14ac:dyDescent="0.2">
      <c r="C252" s="123" t="s">
        <v>162</v>
      </c>
      <c r="D252" s="57"/>
      <c r="E252" s="57">
        <f>E244-E251</f>
        <v>0</v>
      </c>
      <c r="F252" s="61">
        <f>F244-F251</f>
        <v>0</v>
      </c>
      <c r="G252" s="58">
        <f>G244-G251</f>
        <v>0</v>
      </c>
      <c r="H252" s="58">
        <f>H244-H251</f>
        <v>0</v>
      </c>
      <c r="I252" s="246">
        <f>I244-I251</f>
        <v>0</v>
      </c>
    </row>
    <row r="253" spans="3:9" ht="15" thickBot="1" x14ac:dyDescent="0.2">
      <c r="C253" s="123" t="s">
        <v>163</v>
      </c>
      <c r="D253" s="57"/>
      <c r="E253" s="57">
        <f>E252</f>
        <v>0</v>
      </c>
      <c r="F253" s="58">
        <f>F252+E253</f>
        <v>0</v>
      </c>
      <c r="G253" s="58">
        <f>G252+F253</f>
        <v>0</v>
      </c>
      <c r="H253" s="58">
        <f>H252+G253</f>
        <v>0</v>
      </c>
      <c r="I253" s="246">
        <f>I252+H253</f>
        <v>0</v>
      </c>
    </row>
  </sheetData>
  <mergeCells count="56">
    <mergeCell ref="H96:H97"/>
    <mergeCell ref="D167:E167"/>
    <mergeCell ref="D168:E168"/>
    <mergeCell ref="E132:F132"/>
    <mergeCell ref="E133:F133"/>
    <mergeCell ref="E134:F134"/>
    <mergeCell ref="E135:F135"/>
    <mergeCell ref="E136:F136"/>
    <mergeCell ref="G111:G112"/>
    <mergeCell ref="D111:D112"/>
    <mergeCell ref="E128:F128"/>
    <mergeCell ref="E129:F129"/>
    <mergeCell ref="E130:F130"/>
    <mergeCell ref="E131:F131"/>
    <mergeCell ref="D96:D97"/>
    <mergeCell ref="F5:J5"/>
    <mergeCell ref="B32:B33"/>
    <mergeCell ref="C32:C33"/>
    <mergeCell ref="D32:D33"/>
    <mergeCell ref="E32:F32"/>
    <mergeCell ref="B2:D2"/>
    <mergeCell ref="B5:B6"/>
    <mergeCell ref="C5:C6"/>
    <mergeCell ref="D5:D6"/>
    <mergeCell ref="E5:E6"/>
    <mergeCell ref="B57:B58"/>
    <mergeCell ref="C57:C58"/>
    <mergeCell ref="D57:D58"/>
    <mergeCell ref="E57:E58"/>
    <mergeCell ref="F57:F58"/>
    <mergeCell ref="B45:B46"/>
    <mergeCell ref="C45:C46"/>
    <mergeCell ref="D45:D46"/>
    <mergeCell ref="E45:E46"/>
    <mergeCell ref="F45:F46"/>
    <mergeCell ref="B84:G84"/>
    <mergeCell ref="B125:E125"/>
    <mergeCell ref="B175:E175"/>
    <mergeCell ref="F175:H175"/>
    <mergeCell ref="D86:E86"/>
    <mergeCell ref="H111:I111"/>
    <mergeCell ref="E151:F151"/>
    <mergeCell ref="E152:F152"/>
    <mergeCell ref="E153:F153"/>
    <mergeCell ref="E154:F154"/>
    <mergeCell ref="D170:E170"/>
    <mergeCell ref="D171:E171"/>
    <mergeCell ref="E96:G96"/>
    <mergeCell ref="E111:E112"/>
    <mergeCell ref="F111:F112"/>
    <mergeCell ref="D169:E169"/>
    <mergeCell ref="H216:H217"/>
    <mergeCell ref="F216:G216"/>
    <mergeCell ref="D216:E216"/>
    <mergeCell ref="B192:E192"/>
    <mergeCell ref="E203:H203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2209" r:id="rId4" name="Check Box 1">
              <controlPr defaultSize="0" autoFill="0" autoLine="0" autoPict="0">
                <anchor mov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10</xdr:col>
                    <xdr:colOff>314325</xdr:colOff>
                    <xdr:row>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10" r:id="rId5" name="Check Box 2">
              <controlPr defaultSize="0" autoFill="0" autoLine="0" autoPict="0">
                <anchor mov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10</xdr:col>
                    <xdr:colOff>333375</xdr:colOff>
                    <xdr:row>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11" r:id="rId6" name="Check Box 3">
              <controlPr defaultSize="0" autoFill="0" autoLine="0" autoPict="0">
                <anchor mov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10</xdr:col>
                    <xdr:colOff>323850</xdr:colOff>
                    <xdr:row>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12" r:id="rId7" name="Check Box 4">
              <controlPr defaultSize="0" autoFill="0" autoLine="0" autoPict="0">
                <anchor mov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10</xdr:col>
                    <xdr:colOff>314325</xdr:colOff>
                    <xdr:row>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13" r:id="rId8" name="Check Box 5">
              <controlPr defaultSize="0" autoFill="0" autoLine="0" autoPict="0">
                <anchor moveWithCells="1">
                  <from>
                    <xdr:col>10</xdr:col>
                    <xdr:colOff>219075</xdr:colOff>
                    <xdr:row>0</xdr:row>
                    <xdr:rowOff>0</xdr:rowOff>
                  </from>
                  <to>
                    <xdr:col>10</xdr:col>
                    <xdr:colOff>533400</xdr:colOff>
                    <xdr:row>0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incub-prog</dc:creator>
  <cp:lastModifiedBy>کارشناس نظارت مرکز رشد - صدیق سعید</cp:lastModifiedBy>
  <cp:lastPrinted>2008-03-10T11:13:08Z</cp:lastPrinted>
  <dcterms:created xsi:type="dcterms:W3CDTF">2006-05-29T06:46:29Z</dcterms:created>
  <dcterms:modified xsi:type="dcterms:W3CDTF">2016-10-15T10:50:49Z</dcterms:modified>
</cp:coreProperties>
</file>